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helscorp-my.sharepoint.com/personal/lrasband_michels_us/Documents/Desktop/"/>
    </mc:Choice>
  </mc:AlternateContent>
  <xr:revisionPtr revIDLastSave="400" documentId="8_{D44937CD-CDB0-4321-92B2-21F379069716}" xr6:coauthVersionLast="47" xr6:coauthVersionMax="47" xr10:uidLastSave="{6E0B19D3-32EE-4C33-ADE7-5A54BBC1C0FE}"/>
  <bookViews>
    <workbookView minimized="1" xWindow="7008" yWindow="4596" windowWidth="18252" windowHeight="11400" activeTab="1" xr2:uid="{DB4E0050-498D-410D-A4C6-FB093B441BCE}"/>
  </bookViews>
  <sheets>
    <sheet name="Practice Rounds" sheetId="2" r:id="rId1"/>
    <sheet name="Tournaments" sheetId="1" r:id="rId2"/>
    <sheet name="Stats" sheetId="3" r:id="rId3"/>
    <sheet name="Sheet1" sheetId="5" r:id="rId4"/>
    <sheet name="Clubs" sheetId="4" r:id="rId5"/>
    <sheet name="Weekly Schedule" sheetId="6" r:id="rId6"/>
  </sheets>
  <definedNames>
    <definedName name="_xlnm.Print_Area" localSheetId="0">'Practice Rounds'!$A$1:$U$69</definedName>
    <definedName name="_xlnm.Print_Area" localSheetId="2">Stats!$A$1:$M$625</definedName>
    <definedName name="_xlnm.Print_Area" localSheetId="1">Tournaments!$A$1:$U$74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" i="1" l="1"/>
  <c r="Y67" i="1"/>
  <c r="Y66" i="1"/>
  <c r="Y65" i="1"/>
  <c r="Y64" i="1"/>
  <c r="Y63" i="1"/>
  <c r="Y62" i="1"/>
  <c r="Y53" i="1"/>
  <c r="Y54" i="1"/>
  <c r="Y55" i="1"/>
  <c r="Y56" i="1"/>
  <c r="Y57" i="1"/>
  <c r="Y58" i="1"/>
  <c r="Y59" i="1"/>
  <c r="Y60" i="1"/>
  <c r="Y61" i="1"/>
  <c r="U16" i="1"/>
  <c r="U15" i="1"/>
  <c r="U38" i="1"/>
  <c r="U37" i="1"/>
  <c r="U102" i="1"/>
  <c r="U101" i="1"/>
  <c r="U100" i="1"/>
  <c r="U67" i="1"/>
  <c r="U66" i="1"/>
  <c r="U10" i="1"/>
  <c r="U9" i="1"/>
  <c r="U32" i="1"/>
  <c r="U31" i="1"/>
  <c r="U52" i="1"/>
  <c r="U51" i="1"/>
  <c r="U24" i="1"/>
  <c r="U89" i="1"/>
  <c r="M29" i="4"/>
  <c r="M25" i="4"/>
  <c r="O53" i="4"/>
  <c r="M53" i="4"/>
  <c r="N53" i="4" s="1"/>
  <c r="O52" i="4"/>
  <c r="N52" i="4"/>
  <c r="M52" i="4"/>
  <c r="O49" i="4"/>
  <c r="M49" i="4"/>
  <c r="N49" i="4" s="1"/>
  <c r="O48" i="4"/>
  <c r="N48" i="4"/>
  <c r="M48" i="4"/>
  <c r="O45" i="4"/>
  <c r="M45" i="4"/>
  <c r="N45" i="4" s="1"/>
  <c r="O44" i="4"/>
  <c r="N44" i="4"/>
  <c r="M44" i="4"/>
  <c r="O41" i="4"/>
  <c r="M41" i="4"/>
  <c r="N41" i="4" s="1"/>
  <c r="O40" i="4"/>
  <c r="N40" i="4"/>
  <c r="M40" i="4"/>
  <c r="O37" i="4"/>
  <c r="M37" i="4"/>
  <c r="N37" i="4" s="1"/>
  <c r="O36" i="4"/>
  <c r="N36" i="4"/>
  <c r="M36" i="4"/>
  <c r="O33" i="4"/>
  <c r="M33" i="4"/>
  <c r="N33" i="4" s="1"/>
  <c r="O32" i="4"/>
  <c r="N32" i="4"/>
  <c r="M32" i="4"/>
  <c r="O29" i="4"/>
  <c r="N29" i="4"/>
  <c r="O28" i="4"/>
  <c r="N28" i="4"/>
  <c r="M28" i="4"/>
  <c r="O25" i="4"/>
  <c r="N25" i="4"/>
  <c r="O24" i="4"/>
  <c r="N24" i="4"/>
  <c r="M24" i="4"/>
  <c r="O21" i="4"/>
  <c r="M21" i="4"/>
  <c r="N21" i="4" s="1"/>
  <c r="O20" i="4"/>
  <c r="N20" i="4"/>
  <c r="M20" i="4"/>
  <c r="O17" i="4"/>
  <c r="M17" i="4"/>
  <c r="N17" i="4" s="1"/>
  <c r="O16" i="4"/>
  <c r="N16" i="4"/>
  <c r="M16" i="4"/>
  <c r="O13" i="4"/>
  <c r="M13" i="4"/>
  <c r="N13" i="4" s="1"/>
  <c r="O12" i="4"/>
  <c r="N12" i="4"/>
  <c r="M12" i="4"/>
  <c r="M9" i="4"/>
  <c r="N9" i="4" s="1"/>
  <c r="N4" i="4"/>
  <c r="M4" i="4"/>
  <c r="O9" i="4"/>
  <c r="O8" i="4"/>
  <c r="N8" i="4"/>
  <c r="M8" i="4"/>
  <c r="O5" i="4"/>
  <c r="O3" i="4"/>
  <c r="N3" i="4"/>
  <c r="M3" i="4"/>
  <c r="O4" i="4"/>
  <c r="D785" i="3"/>
  <c r="U30" i="1"/>
  <c r="U29" i="1"/>
  <c r="M793" i="3"/>
  <c r="L793" i="3"/>
  <c r="K793" i="3"/>
  <c r="G793" i="3"/>
  <c r="F793" i="3"/>
  <c r="E793" i="3"/>
  <c r="C793" i="3"/>
  <c r="D792" i="3"/>
  <c r="D791" i="3"/>
  <c r="D790" i="3"/>
  <c r="D789" i="3"/>
  <c r="D788" i="3"/>
  <c r="D787" i="3"/>
  <c r="D786" i="3"/>
  <c r="D784" i="3"/>
  <c r="D783" i="3"/>
  <c r="D782" i="3"/>
  <c r="D781" i="3"/>
  <c r="D780" i="3"/>
  <c r="D779" i="3"/>
  <c r="D778" i="3"/>
  <c r="D777" i="3"/>
  <c r="D776" i="3"/>
  <c r="D775" i="3"/>
  <c r="M769" i="3"/>
  <c r="L769" i="3"/>
  <c r="K769" i="3"/>
  <c r="G769" i="3"/>
  <c r="F769" i="3"/>
  <c r="E769" i="3"/>
  <c r="C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U98" i="1"/>
  <c r="U97" i="1"/>
  <c r="U96" i="1"/>
  <c r="D735" i="3"/>
  <c r="M745" i="3"/>
  <c r="L745" i="3"/>
  <c r="K745" i="3"/>
  <c r="G745" i="3"/>
  <c r="J745" i="3"/>
  <c r="F745" i="3"/>
  <c r="E745" i="3"/>
  <c r="C745" i="3"/>
  <c r="D744" i="3"/>
  <c r="D743" i="3"/>
  <c r="D742" i="3"/>
  <c r="D741" i="3"/>
  <c r="D740" i="3"/>
  <c r="D739" i="3"/>
  <c r="D738" i="3"/>
  <c r="D737" i="3"/>
  <c r="D736" i="3"/>
  <c r="D734" i="3"/>
  <c r="D733" i="3"/>
  <c r="D732" i="3"/>
  <c r="D731" i="3"/>
  <c r="D730" i="3"/>
  <c r="D729" i="3"/>
  <c r="D728" i="3"/>
  <c r="D727" i="3"/>
  <c r="M721" i="3"/>
  <c r="L721" i="3"/>
  <c r="K721" i="3"/>
  <c r="I721" i="3"/>
  <c r="G721" i="3"/>
  <c r="F721" i="3"/>
  <c r="E721" i="3"/>
  <c r="C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93" i="3" l="1"/>
  <c r="D769" i="3"/>
  <c r="D745" i="3"/>
  <c r="D721" i="3"/>
  <c r="K697" i="3"/>
  <c r="Q682" i="3"/>
  <c r="M697" i="3"/>
  <c r="L697" i="3"/>
  <c r="I697" i="3"/>
  <c r="G697" i="3"/>
  <c r="F697" i="3"/>
  <c r="E697" i="3"/>
  <c r="C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M673" i="3"/>
  <c r="L673" i="3"/>
  <c r="K673" i="3"/>
  <c r="I673" i="3"/>
  <c r="G673" i="3"/>
  <c r="F673" i="3"/>
  <c r="E673" i="3"/>
  <c r="C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M649" i="3"/>
  <c r="L649" i="3"/>
  <c r="K649" i="3"/>
  <c r="I649" i="3"/>
  <c r="G649" i="3"/>
  <c r="F649" i="3"/>
  <c r="E649" i="3"/>
  <c r="C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U22" i="1"/>
  <c r="U23" i="1"/>
  <c r="M625" i="3"/>
  <c r="L625" i="3"/>
  <c r="K625" i="3"/>
  <c r="I625" i="3"/>
  <c r="G625" i="3"/>
  <c r="F625" i="3"/>
  <c r="E625" i="3"/>
  <c r="C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M601" i="3"/>
  <c r="L601" i="3"/>
  <c r="K601" i="3"/>
  <c r="I601" i="3"/>
  <c r="G601" i="3"/>
  <c r="F601" i="3"/>
  <c r="E601" i="3"/>
  <c r="C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697" i="3" l="1"/>
  <c r="D673" i="3"/>
  <c r="D649" i="3"/>
  <c r="D625" i="3"/>
  <c r="D601" i="3"/>
  <c r="Y13" i="1" l="1"/>
  <c r="Y14" i="1"/>
  <c r="Y15" i="1"/>
  <c r="Y16" i="1"/>
  <c r="Y17" i="1"/>
  <c r="Y18" i="1"/>
  <c r="Y19" i="1"/>
  <c r="Y20" i="1"/>
  <c r="Y21" i="1"/>
  <c r="Y22" i="1"/>
  <c r="Y12" i="1"/>
  <c r="Y11" i="1"/>
  <c r="W42" i="1"/>
  <c r="M577" i="3"/>
  <c r="L577" i="3"/>
  <c r="K577" i="3"/>
  <c r="I577" i="3"/>
  <c r="G577" i="3"/>
  <c r="F577" i="3"/>
  <c r="E577" i="3"/>
  <c r="C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M553" i="3"/>
  <c r="L553" i="3"/>
  <c r="K553" i="3"/>
  <c r="I553" i="3"/>
  <c r="G553" i="3"/>
  <c r="F553" i="3"/>
  <c r="E553" i="3"/>
  <c r="C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U77" i="1"/>
  <c r="U76" i="1"/>
  <c r="U94" i="1"/>
  <c r="I530" i="3"/>
  <c r="F530" i="3"/>
  <c r="M529" i="3"/>
  <c r="L529" i="3"/>
  <c r="K529" i="3"/>
  <c r="I529" i="3"/>
  <c r="G529" i="3"/>
  <c r="F529" i="3"/>
  <c r="E529" i="3"/>
  <c r="C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U93" i="1"/>
  <c r="U92" i="1"/>
  <c r="X42" i="1" s="1"/>
  <c r="U91" i="1"/>
  <c r="M506" i="3"/>
  <c r="L506" i="3"/>
  <c r="K506" i="3"/>
  <c r="I506" i="3"/>
  <c r="G506" i="3"/>
  <c r="F506" i="3"/>
  <c r="E506" i="3"/>
  <c r="C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65" i="3"/>
  <c r="M483" i="3"/>
  <c r="L483" i="3"/>
  <c r="K483" i="3"/>
  <c r="I483" i="3"/>
  <c r="G483" i="3"/>
  <c r="F483" i="3"/>
  <c r="E483" i="3"/>
  <c r="C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W41" i="1"/>
  <c r="W40" i="1"/>
  <c r="U88" i="1"/>
  <c r="X41" i="1" s="1"/>
  <c r="U87" i="1"/>
  <c r="U21" i="1"/>
  <c r="X40" i="1" s="1"/>
  <c r="W39" i="1"/>
  <c r="M460" i="3"/>
  <c r="L460" i="3"/>
  <c r="K460" i="3"/>
  <c r="I460" i="3"/>
  <c r="G460" i="3"/>
  <c r="F460" i="3"/>
  <c r="E460" i="3"/>
  <c r="C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Y52" i="1" l="1"/>
  <c r="Y51" i="1"/>
  <c r="Y50" i="1"/>
  <c r="Y49" i="1"/>
  <c r="Y48" i="1"/>
  <c r="Y47" i="1"/>
  <c r="D577" i="3"/>
  <c r="Y42" i="1"/>
  <c r="Y46" i="1"/>
  <c r="Y45" i="1"/>
  <c r="Y43" i="1"/>
  <c r="Y44" i="1"/>
  <c r="D553" i="3"/>
  <c r="D529" i="3"/>
  <c r="D506" i="3"/>
  <c r="D483" i="3"/>
  <c r="D460" i="3"/>
  <c r="M437" i="3" l="1"/>
  <c r="L437" i="3"/>
  <c r="K437" i="3"/>
  <c r="I437" i="3"/>
  <c r="G437" i="3"/>
  <c r="F437" i="3"/>
  <c r="E437" i="3"/>
  <c r="C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W38" i="1"/>
  <c r="U50" i="1"/>
  <c r="X39" i="1" s="1"/>
  <c r="U49" i="1"/>
  <c r="X38" i="1" s="1"/>
  <c r="M368" i="3"/>
  <c r="I345" i="3"/>
  <c r="L368" i="3"/>
  <c r="K368" i="3"/>
  <c r="I368" i="3"/>
  <c r="G368" i="3"/>
  <c r="F368" i="3"/>
  <c r="E368" i="3"/>
  <c r="C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M345" i="3"/>
  <c r="L345" i="3"/>
  <c r="K345" i="3"/>
  <c r="G345" i="3"/>
  <c r="F345" i="3"/>
  <c r="E345" i="3"/>
  <c r="C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Y6" i="1"/>
  <c r="Y7" i="1"/>
  <c r="Y8" i="1"/>
  <c r="Y9" i="1"/>
  <c r="Y5" i="1"/>
  <c r="Y4" i="1"/>
  <c r="W35" i="1"/>
  <c r="W34" i="1"/>
  <c r="U85" i="1"/>
  <c r="X35" i="1" s="1"/>
  <c r="U84" i="1"/>
  <c r="X34" i="1" s="1"/>
  <c r="U83" i="1"/>
  <c r="M414" i="3"/>
  <c r="L414" i="3"/>
  <c r="K414" i="3"/>
  <c r="I414" i="3"/>
  <c r="G414" i="3"/>
  <c r="F414" i="3"/>
  <c r="E414" i="3"/>
  <c r="C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W37" i="1"/>
  <c r="U44" i="1"/>
  <c r="X37" i="1" s="1"/>
  <c r="M391" i="3"/>
  <c r="L391" i="3"/>
  <c r="K391" i="3"/>
  <c r="I391" i="3"/>
  <c r="G391" i="3"/>
  <c r="F391" i="3"/>
  <c r="E391" i="3"/>
  <c r="C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W36" i="1"/>
  <c r="U43" i="1"/>
  <c r="X36" i="1" s="1"/>
  <c r="W33" i="1"/>
  <c r="M322" i="3"/>
  <c r="L322" i="3"/>
  <c r="K322" i="3"/>
  <c r="I322" i="3"/>
  <c r="G322" i="3"/>
  <c r="F322" i="3"/>
  <c r="E322" i="3"/>
  <c r="C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M299" i="3"/>
  <c r="L299" i="3"/>
  <c r="K299" i="3"/>
  <c r="I299" i="3"/>
  <c r="G299" i="3"/>
  <c r="F299" i="3"/>
  <c r="E299" i="3"/>
  <c r="C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M276" i="3"/>
  <c r="L276" i="3"/>
  <c r="K276" i="3"/>
  <c r="I276" i="3"/>
  <c r="G276" i="3"/>
  <c r="F276" i="3"/>
  <c r="E276" i="3"/>
  <c r="C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M253" i="3"/>
  <c r="L253" i="3"/>
  <c r="K253" i="3"/>
  <c r="I253" i="3"/>
  <c r="G253" i="3"/>
  <c r="F253" i="3"/>
  <c r="E253" i="3"/>
  <c r="C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M230" i="3"/>
  <c r="L230" i="3"/>
  <c r="K230" i="3"/>
  <c r="I230" i="3"/>
  <c r="G230" i="3"/>
  <c r="F230" i="3"/>
  <c r="E230" i="3"/>
  <c r="C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W32" i="1"/>
  <c r="W31" i="1"/>
  <c r="W30" i="1"/>
  <c r="W29" i="1"/>
  <c r="W28" i="1"/>
  <c r="W27" i="1"/>
  <c r="W26" i="1"/>
  <c r="U7" i="1"/>
  <c r="X29" i="1" s="1"/>
  <c r="U6" i="1"/>
  <c r="U81" i="1"/>
  <c r="U80" i="1"/>
  <c r="X28" i="1" s="1"/>
  <c r="U79" i="1"/>
  <c r="U62" i="1"/>
  <c r="U63" i="1"/>
  <c r="X27" i="1" s="1"/>
  <c r="U64" i="1"/>
  <c r="X32" i="1" s="1"/>
  <c r="M207" i="3"/>
  <c r="L207" i="3"/>
  <c r="K207" i="3"/>
  <c r="I207" i="3"/>
  <c r="G207" i="3"/>
  <c r="F207" i="3"/>
  <c r="E207" i="3"/>
  <c r="C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M184" i="3"/>
  <c r="L184" i="3"/>
  <c r="K184" i="3"/>
  <c r="I184" i="3"/>
  <c r="G184" i="3"/>
  <c r="F184" i="3"/>
  <c r="E184" i="3"/>
  <c r="C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W25" i="1"/>
  <c r="U75" i="1"/>
  <c r="X26" i="1" s="1"/>
  <c r="U74" i="1"/>
  <c r="X25" i="1" s="1"/>
  <c r="U73" i="1"/>
  <c r="Y30" i="2"/>
  <c r="X30" i="2"/>
  <c r="W30" i="2"/>
  <c r="U61" i="2"/>
  <c r="U60" i="2"/>
  <c r="U59" i="2"/>
  <c r="W24" i="1"/>
  <c r="W23" i="1"/>
  <c r="U71" i="1"/>
  <c r="X31" i="1" s="1"/>
  <c r="U70" i="1"/>
  <c r="X24" i="1" s="1"/>
  <c r="U69" i="1"/>
  <c r="Y29" i="2"/>
  <c r="Y28" i="2"/>
  <c r="X29" i="2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M161" i="3"/>
  <c r="L161" i="3"/>
  <c r="K161" i="3"/>
  <c r="I161" i="3"/>
  <c r="G161" i="3"/>
  <c r="F161" i="3"/>
  <c r="E161" i="3"/>
  <c r="C161" i="3"/>
  <c r="F138" i="3"/>
  <c r="M138" i="3"/>
  <c r="L138" i="3"/>
  <c r="K138" i="3"/>
  <c r="I138" i="3"/>
  <c r="G138" i="3"/>
  <c r="E138" i="3"/>
  <c r="C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L115" i="3"/>
  <c r="K115" i="3"/>
  <c r="J115" i="3"/>
  <c r="G115" i="3"/>
  <c r="F115" i="3"/>
  <c r="E115" i="3"/>
  <c r="C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L92" i="3"/>
  <c r="K92" i="3"/>
  <c r="J92" i="3"/>
  <c r="G92" i="3"/>
  <c r="F92" i="3"/>
  <c r="E92" i="3"/>
  <c r="C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Y27" i="2"/>
  <c r="Y26" i="2"/>
  <c r="Y25" i="2"/>
  <c r="Y24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U60" i="1"/>
  <c r="U59" i="1"/>
  <c r="U17" i="2"/>
  <c r="U16" i="2"/>
  <c r="U32" i="2"/>
  <c r="U58" i="1"/>
  <c r="K69" i="3"/>
  <c r="K46" i="3"/>
  <c r="L69" i="3"/>
  <c r="J69" i="3"/>
  <c r="G69" i="3"/>
  <c r="F69" i="3"/>
  <c r="E69" i="3"/>
  <c r="C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J46" i="3"/>
  <c r="L46" i="3"/>
  <c r="G46" i="3"/>
  <c r="F46" i="3"/>
  <c r="E46" i="3"/>
  <c r="C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J23" i="3"/>
  <c r="G23" i="3"/>
  <c r="L23" i="3"/>
  <c r="K23" i="3"/>
  <c r="F23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5" i="3"/>
  <c r="E23" i="3"/>
  <c r="C23" i="3"/>
  <c r="U31" i="2"/>
  <c r="U33" i="2"/>
  <c r="U13" i="2"/>
  <c r="U14" i="2"/>
  <c r="U15" i="2"/>
  <c r="U18" i="2"/>
  <c r="U22" i="2"/>
  <c r="U23" i="2"/>
  <c r="U24" i="2"/>
  <c r="U25" i="2"/>
  <c r="U26" i="2"/>
  <c r="U6" i="2"/>
  <c r="U7" i="2"/>
  <c r="U8" i="2"/>
  <c r="U9" i="2"/>
  <c r="U10" i="2"/>
  <c r="U11" i="2"/>
  <c r="U12" i="2"/>
  <c r="U89" i="2"/>
  <c r="U88" i="2"/>
  <c r="U87" i="2"/>
  <c r="U85" i="2"/>
  <c r="U84" i="2"/>
  <c r="U83" i="2"/>
  <c r="U81" i="2"/>
  <c r="U80" i="2"/>
  <c r="U79" i="2"/>
  <c r="U77" i="2"/>
  <c r="U76" i="2"/>
  <c r="U75" i="2"/>
  <c r="U73" i="2"/>
  <c r="U72" i="2"/>
  <c r="U71" i="2"/>
  <c r="U69" i="2"/>
  <c r="U68" i="2"/>
  <c r="U67" i="2"/>
  <c r="U65" i="2"/>
  <c r="U64" i="2"/>
  <c r="U63" i="2"/>
  <c r="U49" i="2"/>
  <c r="U48" i="2"/>
  <c r="U47" i="2"/>
  <c r="U45" i="2"/>
  <c r="U44" i="2"/>
  <c r="U43" i="2"/>
  <c r="U41" i="2"/>
  <c r="U40" i="2"/>
  <c r="U39" i="2"/>
  <c r="U37" i="2"/>
  <c r="U36" i="2"/>
  <c r="U35" i="2"/>
  <c r="U57" i="2"/>
  <c r="U56" i="2"/>
  <c r="U55" i="2"/>
  <c r="U53" i="2"/>
  <c r="U52" i="2"/>
  <c r="U51" i="2"/>
  <c r="U30" i="2"/>
  <c r="U29" i="2"/>
  <c r="U27" i="2"/>
  <c r="U21" i="2"/>
  <c r="U20" i="2"/>
  <c r="U5" i="2"/>
  <c r="U4" i="2"/>
  <c r="U65" i="1"/>
  <c r="X33" i="1" s="1"/>
  <c r="U61" i="1"/>
  <c r="X23" i="1" s="1"/>
  <c r="U56" i="1"/>
  <c r="U55" i="1"/>
  <c r="U54" i="1"/>
  <c r="U48" i="1"/>
  <c r="U47" i="1"/>
  <c r="U46" i="1"/>
  <c r="U42" i="1"/>
  <c r="U36" i="1"/>
  <c r="U41" i="1"/>
  <c r="U40" i="1"/>
  <c r="U8" i="1"/>
  <c r="X30" i="1" s="1"/>
  <c r="U5" i="1"/>
  <c r="U4" i="1"/>
  <c r="U14" i="1"/>
  <c r="U13" i="1"/>
  <c r="U12" i="1"/>
  <c r="U20" i="1"/>
  <c r="U19" i="1"/>
  <c r="U18" i="1"/>
  <c r="U28" i="1"/>
  <c r="U27" i="1"/>
  <c r="U26" i="1"/>
  <c r="U35" i="1"/>
  <c r="U34" i="1"/>
  <c r="Y32" i="1" l="1"/>
  <c r="Y33" i="1"/>
  <c r="Y34" i="1"/>
  <c r="Y23" i="1"/>
  <c r="Y35" i="1"/>
  <c r="Y24" i="1"/>
  <c r="Y36" i="1"/>
  <c r="Y37" i="1"/>
  <c r="Y38" i="1"/>
  <c r="Y39" i="1"/>
  <c r="Y40" i="1"/>
  <c r="Y41" i="1"/>
  <c r="Y26" i="1"/>
  <c r="Y25" i="1"/>
  <c r="Y27" i="1"/>
  <c r="Y28" i="1"/>
  <c r="Y29" i="1"/>
  <c r="Y30" i="1"/>
  <c r="Y31" i="1"/>
  <c r="D437" i="3"/>
  <c r="D345" i="3"/>
  <c r="D368" i="3"/>
  <c r="D414" i="3"/>
  <c r="D391" i="3"/>
  <c r="D322" i="3"/>
  <c r="D299" i="3"/>
  <c r="D276" i="3"/>
  <c r="D253" i="3"/>
  <c r="D230" i="3"/>
  <c r="D207" i="3"/>
  <c r="D184" i="3"/>
  <c r="D161" i="3"/>
  <c r="D138" i="3"/>
  <c r="D115" i="3"/>
  <c r="D92" i="3"/>
  <c r="Y4" i="2"/>
  <c r="Y5" i="2"/>
  <c r="D69" i="3"/>
  <c r="D23" i="3"/>
  <c r="D46" i="3"/>
</calcChain>
</file>

<file path=xl/sharedStrings.xml><?xml version="1.0" encoding="utf-8"?>
<sst xmlns="http://schemas.openxmlformats.org/spreadsheetml/2006/main" count="1303" uniqueCount="311">
  <si>
    <t>Trophy Lake</t>
  </si>
  <si>
    <t>PAR</t>
  </si>
  <si>
    <t>HOLE</t>
  </si>
  <si>
    <t>Washington National</t>
  </si>
  <si>
    <t>TOTAL</t>
  </si>
  <si>
    <t>Lake Spanaway</t>
  </si>
  <si>
    <t>China Creek</t>
  </si>
  <si>
    <t>Harbour Point</t>
  </si>
  <si>
    <t>Course</t>
  </si>
  <si>
    <t>Date</t>
  </si>
  <si>
    <t>Score</t>
  </si>
  <si>
    <t>Average</t>
  </si>
  <si>
    <t>Fairwood</t>
  </si>
  <si>
    <t>Lake Wilderness</t>
  </si>
  <si>
    <t>Druids Glenn</t>
  </si>
  <si>
    <t>Auburn</t>
  </si>
  <si>
    <t>Gold Mountain</t>
  </si>
  <si>
    <t>High Cedars</t>
  </si>
  <si>
    <t>FAIRWAY</t>
  </si>
  <si>
    <t>GIR</t>
  </si>
  <si>
    <t>UP/DOWN</t>
  </si>
  <si>
    <t>SANDY</t>
  </si>
  <si>
    <t>PUTTS</t>
  </si>
  <si>
    <t>SCORE</t>
  </si>
  <si>
    <t>TO PAR</t>
  </si>
  <si>
    <t>GOALS</t>
  </si>
  <si>
    <t>&lt;2</t>
  </si>
  <si>
    <t>+6</t>
  </si>
  <si>
    <t>APPROACH</t>
  </si>
  <si>
    <t>FAIRWOOD</t>
  </si>
  <si>
    <t>DRUIDS GLEN</t>
  </si>
  <si>
    <t>23-24'</t>
  </si>
  <si>
    <t>Founders AZ</t>
  </si>
  <si>
    <t>Victory AZ</t>
  </si>
  <si>
    <t>Wolf Creek NV</t>
  </si>
  <si>
    <t>Sedona Golf Resort</t>
  </si>
  <si>
    <t>Notes:</t>
  </si>
  <si>
    <t>Missed approaches from Avg 100 yds</t>
  </si>
  <si>
    <t>Missed approaches from Avg 110 yds</t>
  </si>
  <si>
    <t>OPP.</t>
  </si>
  <si>
    <t>REC.</t>
  </si>
  <si>
    <t>LAKE WILDERNESS</t>
  </si>
  <si>
    <t>&lt;1.5</t>
  </si>
  <si>
    <t>Enumclaw</t>
  </si>
  <si>
    <t xml:space="preserve"> </t>
  </si>
  <si>
    <t>Indian Summer</t>
  </si>
  <si>
    <t>INDIAN SUMMER</t>
  </si>
  <si>
    <t>100-150</t>
  </si>
  <si>
    <t>Driver</t>
  </si>
  <si>
    <t>Short Game</t>
  </si>
  <si>
    <t>Tacoma GCC</t>
  </si>
  <si>
    <t>HARBOUR POINT</t>
  </si>
  <si>
    <t>GOLD MOUNTAIN - OLYMPIC</t>
  </si>
  <si>
    <t>Legion Memorial</t>
  </si>
  <si>
    <t>LEGION MEMORIAL - RMJGT</t>
  </si>
  <si>
    <t>HOME COURSE</t>
  </si>
  <si>
    <t>Yards</t>
  </si>
  <si>
    <t>Result</t>
  </si>
  <si>
    <t>3 Wood</t>
  </si>
  <si>
    <t>5 Wood</t>
  </si>
  <si>
    <t>4 Iron</t>
  </si>
  <si>
    <t>5 Iron</t>
  </si>
  <si>
    <t>6 Iron</t>
  </si>
  <si>
    <t>7 Iron</t>
  </si>
  <si>
    <t>8 Iron</t>
  </si>
  <si>
    <t>9 Iron</t>
  </si>
  <si>
    <t>PW</t>
  </si>
  <si>
    <t>50 degree</t>
  </si>
  <si>
    <t>55 degree</t>
  </si>
  <si>
    <t>60 degree</t>
  </si>
  <si>
    <t>Fade</t>
  </si>
  <si>
    <t>Pull Draw</t>
  </si>
  <si>
    <t>Straight</t>
  </si>
  <si>
    <t>Bunker</t>
  </si>
  <si>
    <t>Cut</t>
  </si>
  <si>
    <t>Draw</t>
  </si>
  <si>
    <t>Push</t>
  </si>
  <si>
    <t>Pull</t>
  </si>
  <si>
    <t>Home Course</t>
  </si>
  <si>
    <t>Chambers Bay</t>
  </si>
  <si>
    <t>Woods</t>
  </si>
  <si>
    <t>Irons</t>
  </si>
  <si>
    <t>Wedges</t>
  </si>
  <si>
    <t>Putter</t>
  </si>
  <si>
    <t>through the ball</t>
  </si>
  <si>
    <t>drop the arms</t>
  </si>
  <si>
    <t>swing over the dot</t>
  </si>
  <si>
    <t>stay back throughout the swing</t>
  </si>
  <si>
    <t>turn my hands</t>
  </si>
  <si>
    <t>keep the face square</t>
  </si>
  <si>
    <t>stay bent over and swing along one plane</t>
  </si>
  <si>
    <t>cocked 1/4-3/4 swing</t>
  </si>
  <si>
    <t>putting around the hole from over 5 -15 paces at random</t>
  </si>
  <si>
    <t>3ft putts around the world</t>
  </si>
  <si>
    <t>also 5ft</t>
  </si>
  <si>
    <t>swing through the ball</t>
  </si>
  <si>
    <t>straight line 5 ft putts with gate drill</t>
  </si>
  <si>
    <t>to work on pace</t>
  </si>
  <si>
    <t>to work on consistency</t>
  </si>
  <si>
    <t>to work on accuracy off the face</t>
  </si>
  <si>
    <t>to be consistent with the same swing every time</t>
  </si>
  <si>
    <t>keep wrists bent</t>
  </si>
  <si>
    <t>to make sure im not going right under the ball</t>
  </si>
  <si>
    <t>to start off straight</t>
  </si>
  <si>
    <t>to make sure im coming up on the ball not down on it</t>
  </si>
  <si>
    <t>to close the face</t>
  </si>
  <si>
    <t>to start path on the inside</t>
  </si>
  <si>
    <t>to keep the path going inside to out and not inside to more inside</t>
  </si>
  <si>
    <t>Toca Sticks, AZ</t>
  </si>
  <si>
    <t>Toka Sticks, AZ</t>
  </si>
  <si>
    <t>Notes for tomorrows round:</t>
  </si>
  <si>
    <t>work with my tee shots better so I can have easier shots to the greens</t>
  </si>
  <si>
    <t>work on chipping so that if I miss a green I don’t still have a 20 ft putt after a missed chip</t>
  </si>
  <si>
    <t>keep up the good putting, no 3 putts!</t>
  </si>
  <si>
    <t>Monday</t>
  </si>
  <si>
    <t>Tuesday</t>
  </si>
  <si>
    <t>Wednesday</t>
  </si>
  <si>
    <t>Thursday</t>
  </si>
  <si>
    <t>Friday</t>
  </si>
  <si>
    <t>Saturday</t>
  </si>
  <si>
    <t>Sunday</t>
  </si>
  <si>
    <t>Weather</t>
  </si>
  <si>
    <t>85% Rain</t>
  </si>
  <si>
    <t>70% Rain</t>
  </si>
  <si>
    <t>65% Rain</t>
  </si>
  <si>
    <t>75% Rain</t>
  </si>
  <si>
    <t>Block 1</t>
  </si>
  <si>
    <t>Stretch</t>
  </si>
  <si>
    <t>4-7 irons</t>
  </si>
  <si>
    <t>7/10 each club</t>
  </si>
  <si>
    <t>3 round 8/10</t>
  </si>
  <si>
    <t>Block 2</t>
  </si>
  <si>
    <t>Chipping</t>
  </si>
  <si>
    <t>10/15/20yds 8/10</t>
  </si>
  <si>
    <t>Pitch</t>
  </si>
  <si>
    <t>30 yds 10/10</t>
  </si>
  <si>
    <t>Block 3</t>
  </si>
  <si>
    <t>Putting</t>
  </si>
  <si>
    <t>Lag Putting Spieth Drill</t>
  </si>
  <si>
    <t>Around the World</t>
  </si>
  <si>
    <t>6' Putts</t>
  </si>
  <si>
    <t>8-50deg</t>
  </si>
  <si>
    <t>10/20/30 dispersion</t>
  </si>
  <si>
    <t>Bump in runs</t>
  </si>
  <si>
    <t>Gate Drills</t>
  </si>
  <si>
    <t>Tournament</t>
  </si>
  <si>
    <t>All Irons</t>
  </si>
  <si>
    <t>Other Activities:</t>
  </si>
  <si>
    <t>12pm Lesson with BT</t>
  </si>
  <si>
    <t>Seminary</t>
  </si>
  <si>
    <t>Orthodontist 9am</t>
  </si>
  <si>
    <t>Work Meridian Valley 3pm</t>
  </si>
  <si>
    <t>Week of:</t>
  </si>
  <si>
    <t>Practice Round???</t>
  </si>
  <si>
    <t>Where are you striking it on the face?</t>
  </si>
  <si>
    <t>What is your path?</t>
  </si>
  <si>
    <t>What is your face?</t>
  </si>
  <si>
    <t>Cloudy</t>
  </si>
  <si>
    <t>LAKE SPANAWAY</t>
  </si>
  <si>
    <t>300/97</t>
  </si>
  <si>
    <t>223/63</t>
  </si>
  <si>
    <t>190/50</t>
  </si>
  <si>
    <t>50/20</t>
  </si>
  <si>
    <t>270/135</t>
  </si>
  <si>
    <t>Key Practice Elements:</t>
  </si>
  <si>
    <t>Driver Measurables</t>
  </si>
  <si>
    <t>60% Rain</t>
  </si>
  <si>
    <t>45% Rain</t>
  </si>
  <si>
    <t>80% Rain</t>
  </si>
  <si>
    <t>State Match Play</t>
  </si>
  <si>
    <t>WJGA</t>
  </si>
  <si>
    <t>Pennisula GC</t>
  </si>
  <si>
    <t>12pm BT Lesson</t>
  </si>
  <si>
    <t>Work 3pm</t>
  </si>
  <si>
    <t>7pm Young Mens</t>
  </si>
  <si>
    <t>7pm Basketball</t>
  </si>
  <si>
    <t>8pm Basketball</t>
  </si>
  <si>
    <t>Punch Shots with Alignment Stks</t>
  </si>
  <si>
    <t>9/10</t>
  </si>
  <si>
    <t>10 min meditation/Stretch</t>
  </si>
  <si>
    <t>Punch Shots</t>
  </si>
  <si>
    <t>PENNINSULA GOLF CLUB</t>
  </si>
  <si>
    <t>Tournament Follow Up and Take Aways</t>
  </si>
  <si>
    <t>Up coming tourament calendar</t>
  </si>
  <si>
    <t>Nike Camp?</t>
  </si>
  <si>
    <t>Week schedule</t>
  </si>
  <si>
    <t>Ali joining</t>
  </si>
  <si>
    <t>short</t>
  </si>
  <si>
    <t>long</t>
  </si>
  <si>
    <t>x</t>
  </si>
  <si>
    <t>short L</t>
  </si>
  <si>
    <t>short R</t>
  </si>
  <si>
    <t>right</t>
  </si>
  <si>
    <t>55 - 87 yds</t>
  </si>
  <si>
    <t>7i -  167 yds</t>
  </si>
  <si>
    <t>55 - 88 yds</t>
  </si>
  <si>
    <t>71 - 170 yds</t>
  </si>
  <si>
    <t>5i - 135 punch</t>
  </si>
  <si>
    <t>5i  - 200 punch</t>
  </si>
  <si>
    <t>55 - 102 yds</t>
  </si>
  <si>
    <t>chip</t>
  </si>
  <si>
    <t>W - 135 yds</t>
  </si>
  <si>
    <t>7i - 174 yds</t>
  </si>
  <si>
    <t>5i - 150 punch</t>
  </si>
  <si>
    <t>5i - 185 yds</t>
  </si>
  <si>
    <t>7i - 172 yds</t>
  </si>
  <si>
    <t>50 - 114 yds</t>
  </si>
  <si>
    <t>60 - 61 yds</t>
  </si>
  <si>
    <t>7i - 170 yds</t>
  </si>
  <si>
    <t>5i - 167 punch</t>
  </si>
  <si>
    <t>left</t>
  </si>
  <si>
    <t>short right</t>
  </si>
  <si>
    <t>short chunk</t>
  </si>
  <si>
    <t>9i - 150 yds</t>
  </si>
  <si>
    <t>50 - 95 yds</t>
  </si>
  <si>
    <t>50 - 103 yds</t>
  </si>
  <si>
    <t>8i - 145 yds</t>
  </si>
  <si>
    <t>55 - 94 yds</t>
  </si>
  <si>
    <t>4i - 205 yds</t>
  </si>
  <si>
    <t>4i - 195 yds</t>
  </si>
  <si>
    <t>6i - 186 yds</t>
  </si>
  <si>
    <t>55 - 107 yds</t>
  </si>
  <si>
    <t>60 - 70 yds</t>
  </si>
  <si>
    <t>8i - 162 yds</t>
  </si>
  <si>
    <t>won by concede</t>
  </si>
  <si>
    <t>Missed greens</t>
  </si>
  <si>
    <t>9i - 145 yds</t>
  </si>
  <si>
    <t>55 - 105 yds</t>
  </si>
  <si>
    <t>55 - 92 yds</t>
  </si>
  <si>
    <t>PW - 128 yds</t>
  </si>
  <si>
    <t>7i - 167 yds</t>
  </si>
  <si>
    <t>6i - 175 yds</t>
  </si>
  <si>
    <t>55 - 100</t>
  </si>
  <si>
    <t>9i -145 yds</t>
  </si>
  <si>
    <t>6i - 182 yds</t>
  </si>
  <si>
    <t>punch</t>
  </si>
  <si>
    <t>55 - 95 yds</t>
  </si>
  <si>
    <t>Capital City GC</t>
  </si>
  <si>
    <t>Olympia</t>
  </si>
  <si>
    <t>Western Open</t>
  </si>
  <si>
    <t>58% Rain</t>
  </si>
  <si>
    <t>58 deg</t>
  </si>
  <si>
    <t>69 deg</t>
  </si>
  <si>
    <t>55 deg</t>
  </si>
  <si>
    <t>76% Rain</t>
  </si>
  <si>
    <t>53 deg</t>
  </si>
  <si>
    <t>54 deg</t>
  </si>
  <si>
    <t>Non Negotiables:</t>
  </si>
  <si>
    <t>Meditation Daily 10min</t>
  </si>
  <si>
    <t>Iron Play</t>
  </si>
  <si>
    <t>Chipping and Pitching</t>
  </si>
  <si>
    <t>Wedge Play</t>
  </si>
  <si>
    <t>Smooth</t>
  </si>
  <si>
    <t>Shaping</t>
  </si>
  <si>
    <t>School</t>
  </si>
  <si>
    <t>18 hole Practice</t>
  </si>
  <si>
    <t>2pm Matsumura Meeting</t>
  </si>
  <si>
    <t>3:20pm Tee Time</t>
  </si>
  <si>
    <t>Mom Attending</t>
  </si>
  <si>
    <t>Ted Gleason Intake</t>
  </si>
  <si>
    <t>10/15/20yds 8/10 4'</t>
  </si>
  <si>
    <t>CAPITAL CITY GC</t>
  </si>
  <si>
    <t>APP DIR.</t>
  </si>
  <si>
    <t>CLUB</t>
  </si>
  <si>
    <t>DIST</t>
  </si>
  <si>
    <t>50 - 95yds</t>
  </si>
  <si>
    <t>8i - 167yds</t>
  </si>
  <si>
    <t>3w - 240yds</t>
  </si>
  <si>
    <t>50 - 100yds</t>
  </si>
  <si>
    <t>8i - 165yds</t>
  </si>
  <si>
    <t>55 - 75yds</t>
  </si>
  <si>
    <t>50 - 120yds</t>
  </si>
  <si>
    <t>9i - 145yds</t>
  </si>
  <si>
    <t>50 - 102yds</t>
  </si>
  <si>
    <t>3w - 230yds</t>
  </si>
  <si>
    <t>50 - 108yds</t>
  </si>
  <si>
    <t>PW - 125yds</t>
  </si>
  <si>
    <t>7i - 163yds</t>
  </si>
  <si>
    <t>9i - 136yds</t>
  </si>
  <si>
    <t>7i - 176yds</t>
  </si>
  <si>
    <t>9i - 128yds</t>
  </si>
  <si>
    <t>shank</t>
  </si>
  <si>
    <t>long left</t>
  </si>
  <si>
    <t>OB drive</t>
  </si>
  <si>
    <t>9i</t>
  </si>
  <si>
    <t>7i</t>
  </si>
  <si>
    <t>6i</t>
  </si>
  <si>
    <t>8i</t>
  </si>
  <si>
    <t>5i</t>
  </si>
  <si>
    <t>3w/60</t>
  </si>
  <si>
    <t>250/95</t>
  </si>
  <si>
    <t>150 punch</t>
  </si>
  <si>
    <t xml:space="preserve">245/20 </t>
  </si>
  <si>
    <t>shanked</t>
  </si>
  <si>
    <t>sand short</t>
  </si>
  <si>
    <t>short left</t>
  </si>
  <si>
    <t>Capitol City GC</t>
  </si>
  <si>
    <t>WASHINGTON NATIONAL</t>
  </si>
  <si>
    <t>R</t>
  </si>
  <si>
    <t>X</t>
  </si>
  <si>
    <t>LNG</t>
  </si>
  <si>
    <t>S</t>
  </si>
  <si>
    <t>5w</t>
  </si>
  <si>
    <t>S/L</t>
  </si>
  <si>
    <t>L/R</t>
  </si>
  <si>
    <t>L/R/S</t>
  </si>
  <si>
    <t>Left/Long</t>
  </si>
  <si>
    <t>R/Short</t>
  </si>
  <si>
    <t>Rollout</t>
  </si>
  <si>
    <t>Slice</t>
  </si>
  <si>
    <t>Palouse 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</si>
</sst>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\ &quot;deg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1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3" borderId="0" xfId="0" applyNumberFormat="1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9" fontId="2" fillId="4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9" fontId="2" fillId="0" borderId="0" xfId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9" fontId="2" fillId="6" borderId="0" xfId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9" fontId="2" fillId="0" borderId="0" xfId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0" borderId="0" xfId="0" applyNumberFormat="1"/>
    <xf numFmtId="0" fontId="0" fillId="7" borderId="1" xfId="0" applyFill="1" applyBorder="1" applyAlignment="1">
      <alignment horizontal="center"/>
    </xf>
    <xf numFmtId="9" fontId="0" fillId="0" borderId="0" xfId="1" applyFont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8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0" borderId="6" xfId="0" applyBorder="1"/>
    <xf numFmtId="165" fontId="0" fillId="0" borderId="1" xfId="0" applyNumberFormat="1" applyBorder="1" applyAlignment="1">
      <alignment horizontal="center"/>
    </xf>
    <xf numFmtId="0" fontId="0" fillId="9" borderId="3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9" borderId="0" xfId="0" applyFill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10" borderId="0" xfId="0" applyFill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0" fontId="0" fillId="11" borderId="1" xfId="0" applyFill="1" applyBorder="1" applyAlignment="1">
      <alignment horizontal="center"/>
    </xf>
    <xf numFmtId="14" fontId="2" fillId="0" borderId="0" xfId="0" applyNumberFormat="1" applyFont="1"/>
    <xf numFmtId="0" fontId="0" fillId="1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0" fillId="9" borderId="6" xfId="0" quotePrefix="1" applyNumberFormat="1" applyFill="1" applyBorder="1"/>
    <xf numFmtId="0" fontId="0" fillId="3" borderId="1" xfId="0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9" fontId="2" fillId="5" borderId="0" xfId="1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164" fontId="0" fillId="0" borderId="1" xfId="2" applyNumberFormat="1" applyFont="1" applyBorder="1"/>
    <xf numFmtId="0" fontId="0" fillId="0" borderId="1" xfId="0" applyBorder="1"/>
    <xf numFmtId="0" fontId="2" fillId="4" borderId="0" xfId="0" applyFont="1" applyFill="1"/>
    <xf numFmtId="164" fontId="0" fillId="4" borderId="1" xfId="2" applyNumberFormat="1" applyFont="1" applyFill="1" applyBorder="1"/>
    <xf numFmtId="0" fontId="0" fillId="4" borderId="1" xfId="0" applyFill="1" applyBorder="1"/>
    <xf numFmtId="164" fontId="0" fillId="0" borderId="1" xfId="2" applyNumberFormat="1" applyFont="1" applyBorder="1" applyAlignment="1">
      <alignment horizontal="center"/>
    </xf>
    <xf numFmtId="164" fontId="0" fillId="4" borderId="1" xfId="2" applyNumberFormat="1" applyFont="1" applyFill="1" applyBorder="1" applyAlignment="1">
      <alignment horizontal="center"/>
    </xf>
    <xf numFmtId="0" fontId="0" fillId="0" borderId="1" xfId="2" applyNumberFormat="1" applyFont="1" applyBorder="1"/>
    <xf numFmtId="0" fontId="0" fillId="4" borderId="1" xfId="2" applyNumberFormat="1" applyFont="1" applyFill="1" applyBorder="1"/>
    <xf numFmtId="164" fontId="0" fillId="2" borderId="0" xfId="2" applyNumberFormat="1" applyFont="1" applyFill="1"/>
    <xf numFmtId="0" fontId="0" fillId="2" borderId="0" xfId="0" applyFill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164" fontId="0" fillId="4" borderId="10" xfId="2" applyNumberFormat="1" applyFont="1" applyFill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0" fontId="0" fillId="14" borderId="11" xfId="0" applyFill="1" applyBorder="1"/>
    <xf numFmtId="0" fontId="0" fillId="0" borderId="12" xfId="0" applyBorder="1"/>
    <xf numFmtId="0" fontId="0" fillId="14" borderId="13" xfId="0" applyFill="1" applyBorder="1"/>
    <xf numFmtId="0" fontId="0" fillId="14" borderId="14" xfId="0" applyFill="1" applyBorder="1"/>
    <xf numFmtId="0" fontId="0" fillId="14" borderId="15" xfId="0" applyFill="1" applyBorder="1"/>
    <xf numFmtId="0" fontId="0" fillId="14" borderId="14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164" fontId="0" fillId="14" borderId="14" xfId="2" applyNumberFormat="1" applyFont="1" applyFill="1" applyBorder="1" applyAlignment="1">
      <alignment horizontal="center"/>
    </xf>
    <xf numFmtId="164" fontId="0" fillId="14" borderId="15" xfId="2" applyNumberFormat="1" applyFont="1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08">
    <dxf>
      <font>
        <color theme="5" tint="-0.499984740745262"/>
      </font>
      <fill>
        <patternFill>
          <bgColor theme="5" tint="0.59996337778862885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6"/>
      </font>
      <fill>
        <patternFill>
          <bgColor theme="9" tint="0.59996337778862885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Graham's 18</a:t>
            </a:r>
            <a:r>
              <a:rPr lang="en-US" baseline="0"/>
              <a:t> Hole Scores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645833333333332E-2"/>
          <c:y val="5.73014937839793E-2"/>
          <c:w val="0.93359375"/>
          <c:h val="0.86432595849231375"/>
        </c:manualLayout>
      </c:layout>
      <c:lineChart>
        <c:grouping val="standard"/>
        <c:varyColors val="0"/>
        <c:ser>
          <c:idx val="1"/>
          <c:order val="1"/>
          <c:tx>
            <c:strRef>
              <c:f>'Practice Rounds'!$X$3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'Practice Rounds'!$W$4:$W$30</c:f>
              <c:numCache>
                <c:formatCode>d\-mmm</c:formatCode>
                <c:ptCount val="27"/>
                <c:pt idx="0">
                  <c:v>45075</c:v>
                </c:pt>
                <c:pt idx="1">
                  <c:v>45110</c:v>
                </c:pt>
                <c:pt idx="2">
                  <c:v>45131</c:v>
                </c:pt>
                <c:pt idx="3">
                  <c:v>45171</c:v>
                </c:pt>
                <c:pt idx="4">
                  <c:v>45178</c:v>
                </c:pt>
                <c:pt idx="5">
                  <c:v>45179</c:v>
                </c:pt>
                <c:pt idx="6">
                  <c:v>45182</c:v>
                </c:pt>
                <c:pt idx="7">
                  <c:v>45191</c:v>
                </c:pt>
                <c:pt idx="8">
                  <c:v>45403</c:v>
                </c:pt>
                <c:pt idx="9">
                  <c:v>45416</c:v>
                </c:pt>
                <c:pt idx="10">
                  <c:v>45439</c:v>
                </c:pt>
                <c:pt idx="11">
                  <c:v>45477</c:v>
                </c:pt>
                <c:pt idx="12">
                  <c:v>45491</c:v>
                </c:pt>
                <c:pt idx="13">
                  <c:v>45104</c:v>
                </c:pt>
                <c:pt idx="14">
                  <c:v>45113</c:v>
                </c:pt>
                <c:pt idx="15">
                  <c:v>45166</c:v>
                </c:pt>
                <c:pt idx="16">
                  <c:v>45175</c:v>
                </c:pt>
                <c:pt idx="17">
                  <c:v>45510</c:v>
                </c:pt>
                <c:pt idx="18">
                  <c:v>45159</c:v>
                </c:pt>
                <c:pt idx="19">
                  <c:v>45418</c:v>
                </c:pt>
                <c:pt idx="20">
                  <c:v>45421</c:v>
                </c:pt>
                <c:pt idx="21">
                  <c:v>45516</c:v>
                </c:pt>
                <c:pt idx="22">
                  <c:v>45518</c:v>
                </c:pt>
                <c:pt idx="23">
                  <c:v>45519</c:v>
                </c:pt>
                <c:pt idx="24" formatCode="m/d/yyyy">
                  <c:v>45512</c:v>
                </c:pt>
                <c:pt idx="25" formatCode="m/d/yyyy">
                  <c:v>45527</c:v>
                </c:pt>
                <c:pt idx="26" formatCode="m/d/yyyy">
                  <c:v>45546</c:v>
                </c:pt>
              </c:numCache>
            </c:numRef>
          </c:cat>
          <c:val>
            <c:numRef>
              <c:f>'Practice Rounds'!$X$4:$X$30</c:f>
              <c:numCache>
                <c:formatCode>General</c:formatCode>
                <c:ptCount val="27"/>
                <c:pt idx="0">
                  <c:v>89</c:v>
                </c:pt>
                <c:pt idx="1">
                  <c:v>87</c:v>
                </c:pt>
                <c:pt idx="2">
                  <c:v>93</c:v>
                </c:pt>
                <c:pt idx="3">
                  <c:v>94</c:v>
                </c:pt>
                <c:pt idx="4">
                  <c:v>92</c:v>
                </c:pt>
                <c:pt idx="5">
                  <c:v>94</c:v>
                </c:pt>
                <c:pt idx="6">
                  <c:v>85</c:v>
                </c:pt>
                <c:pt idx="7">
                  <c:v>93</c:v>
                </c:pt>
                <c:pt idx="8">
                  <c:v>83</c:v>
                </c:pt>
                <c:pt idx="9">
                  <c:v>92</c:v>
                </c:pt>
                <c:pt idx="10">
                  <c:v>82</c:v>
                </c:pt>
                <c:pt idx="11">
                  <c:v>79</c:v>
                </c:pt>
                <c:pt idx="12">
                  <c:v>76</c:v>
                </c:pt>
                <c:pt idx="13">
                  <c:v>79</c:v>
                </c:pt>
                <c:pt idx="14">
                  <c:v>77</c:v>
                </c:pt>
                <c:pt idx="15">
                  <c:v>74</c:v>
                </c:pt>
                <c:pt idx="16">
                  <c:v>77</c:v>
                </c:pt>
                <c:pt idx="17">
                  <c:v>68</c:v>
                </c:pt>
                <c:pt idx="18">
                  <c:v>83</c:v>
                </c:pt>
                <c:pt idx="19">
                  <c:v>83</c:v>
                </c:pt>
                <c:pt idx="20">
                  <c:v>78</c:v>
                </c:pt>
                <c:pt idx="21">
                  <c:v>99</c:v>
                </c:pt>
                <c:pt idx="22">
                  <c:v>85</c:v>
                </c:pt>
                <c:pt idx="23">
                  <c:v>81</c:v>
                </c:pt>
                <c:pt idx="24">
                  <c:v>89</c:v>
                </c:pt>
                <c:pt idx="25">
                  <c:v>70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3-4F96-9D25-D06E3BE3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198655"/>
        <c:axId val="5592077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'Practice Rounds'!$W$3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'Practice Rounds'!$W$4:$W$30</c15:sqref>
                        </c15:formulaRef>
                      </c:ext>
                    </c:extLst>
                    <c:numCache>
                      <c:formatCode>d\-mmm</c:formatCode>
                      <c:ptCount val="27"/>
                      <c:pt idx="0">
                        <c:v>45075</c:v>
                      </c:pt>
                      <c:pt idx="1">
                        <c:v>45110</c:v>
                      </c:pt>
                      <c:pt idx="2">
                        <c:v>45131</c:v>
                      </c:pt>
                      <c:pt idx="3">
                        <c:v>45171</c:v>
                      </c:pt>
                      <c:pt idx="4">
                        <c:v>45178</c:v>
                      </c:pt>
                      <c:pt idx="5">
                        <c:v>45179</c:v>
                      </c:pt>
                      <c:pt idx="6">
                        <c:v>45182</c:v>
                      </c:pt>
                      <c:pt idx="7">
                        <c:v>45191</c:v>
                      </c:pt>
                      <c:pt idx="8">
                        <c:v>45403</c:v>
                      </c:pt>
                      <c:pt idx="9">
                        <c:v>45416</c:v>
                      </c:pt>
                      <c:pt idx="10">
                        <c:v>45439</c:v>
                      </c:pt>
                      <c:pt idx="11">
                        <c:v>45477</c:v>
                      </c:pt>
                      <c:pt idx="12">
                        <c:v>45491</c:v>
                      </c:pt>
                      <c:pt idx="13">
                        <c:v>45104</c:v>
                      </c:pt>
                      <c:pt idx="14">
                        <c:v>45113</c:v>
                      </c:pt>
                      <c:pt idx="15">
                        <c:v>45166</c:v>
                      </c:pt>
                      <c:pt idx="16">
                        <c:v>45175</c:v>
                      </c:pt>
                      <c:pt idx="17">
                        <c:v>45510</c:v>
                      </c:pt>
                      <c:pt idx="18">
                        <c:v>45159</c:v>
                      </c:pt>
                      <c:pt idx="19">
                        <c:v>45418</c:v>
                      </c:pt>
                      <c:pt idx="20">
                        <c:v>45421</c:v>
                      </c:pt>
                      <c:pt idx="21">
                        <c:v>45516</c:v>
                      </c:pt>
                      <c:pt idx="22">
                        <c:v>45518</c:v>
                      </c:pt>
                      <c:pt idx="23">
                        <c:v>45519</c:v>
                      </c:pt>
                      <c:pt idx="24" formatCode="m/d/yyyy">
                        <c:v>45512</c:v>
                      </c:pt>
                      <c:pt idx="25" formatCode="m/d/yyyy">
                        <c:v>45527</c:v>
                      </c:pt>
                      <c:pt idx="26" formatCode="m/d/yyyy">
                        <c:v>45546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'Practice Rounds'!$W$4:$W$57</c15:sqref>
                        </c15:formulaRef>
                      </c:ext>
                    </c:extLst>
                    <c:numCache>
                      <c:formatCode>d\-mmm</c:formatCode>
                      <c:ptCount val="54"/>
                      <c:pt idx="0">
                        <c:v>45075</c:v>
                      </c:pt>
                      <c:pt idx="1">
                        <c:v>45110</c:v>
                      </c:pt>
                      <c:pt idx="2">
                        <c:v>45131</c:v>
                      </c:pt>
                      <c:pt idx="3">
                        <c:v>45171</c:v>
                      </c:pt>
                      <c:pt idx="4">
                        <c:v>45178</c:v>
                      </c:pt>
                      <c:pt idx="5">
                        <c:v>45179</c:v>
                      </c:pt>
                      <c:pt idx="6">
                        <c:v>45182</c:v>
                      </c:pt>
                      <c:pt idx="7">
                        <c:v>45191</c:v>
                      </c:pt>
                      <c:pt idx="8">
                        <c:v>45403</c:v>
                      </c:pt>
                      <c:pt idx="9">
                        <c:v>45416</c:v>
                      </c:pt>
                      <c:pt idx="10">
                        <c:v>45439</c:v>
                      </c:pt>
                      <c:pt idx="11">
                        <c:v>45477</c:v>
                      </c:pt>
                      <c:pt idx="12">
                        <c:v>45491</c:v>
                      </c:pt>
                      <c:pt idx="13">
                        <c:v>45104</c:v>
                      </c:pt>
                      <c:pt idx="14">
                        <c:v>45113</c:v>
                      </c:pt>
                      <c:pt idx="15">
                        <c:v>45166</c:v>
                      </c:pt>
                      <c:pt idx="16">
                        <c:v>45175</c:v>
                      </c:pt>
                      <c:pt idx="17">
                        <c:v>45510</c:v>
                      </c:pt>
                      <c:pt idx="18">
                        <c:v>45159</c:v>
                      </c:pt>
                      <c:pt idx="19">
                        <c:v>45418</c:v>
                      </c:pt>
                      <c:pt idx="20">
                        <c:v>45421</c:v>
                      </c:pt>
                      <c:pt idx="21">
                        <c:v>45516</c:v>
                      </c:pt>
                      <c:pt idx="22">
                        <c:v>45518</c:v>
                      </c:pt>
                      <c:pt idx="23">
                        <c:v>45519</c:v>
                      </c:pt>
                      <c:pt idx="24" formatCode="m/d/yyyy">
                        <c:v>45512</c:v>
                      </c:pt>
                      <c:pt idx="25" formatCode="m/d/yyyy">
                        <c:v>45527</c:v>
                      </c:pt>
                      <c:pt idx="26" formatCode="m/d/yyyy">
                        <c:v>45546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C73-4F96-9D25-D06E3BE31687}"/>
                  </c:ext>
                </c:extLst>
              </c15:ser>
            </c15:filteredLineSeries>
          </c:ext>
        </c:extLst>
      </c:lineChart>
      <c:dateAx>
        <c:axId val="559198655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07775"/>
        <c:crosses val="autoZero"/>
        <c:auto val="1"/>
        <c:lblOffset val="100"/>
        <c:baseTimeUnit val="days"/>
      </c:dateAx>
      <c:valAx>
        <c:axId val="559207775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9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Graham's 18</a:t>
            </a:r>
            <a:r>
              <a:rPr lang="en-US" baseline="0"/>
              <a:t> Hole Scores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927558858307052E-2"/>
          <c:y val="5.9805716167397896E-2"/>
          <c:w val="0.93874731991542304"/>
          <c:h val="0.8595681015377401"/>
        </c:manualLayout>
      </c:layout>
      <c:lineChart>
        <c:grouping val="standard"/>
        <c:varyColors val="0"/>
        <c:ser>
          <c:idx val="1"/>
          <c:order val="1"/>
          <c:tx>
            <c:strRef>
              <c:f>Tournaments!$X$3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Tournaments!$W$4:$W$9</c:f>
              <c:numCache>
                <c:formatCode>m/d/yyyy</c:formatCode>
                <c:ptCount val="6"/>
                <c:pt idx="0">
                  <c:v>45080</c:v>
                </c:pt>
                <c:pt idx="1">
                  <c:v>45081</c:v>
                </c:pt>
                <c:pt idx="2">
                  <c:v>45124</c:v>
                </c:pt>
                <c:pt idx="3">
                  <c:v>45125</c:v>
                </c:pt>
                <c:pt idx="4">
                  <c:v>45215</c:v>
                </c:pt>
                <c:pt idx="5">
                  <c:v>45216</c:v>
                </c:pt>
              </c:numCache>
            </c:numRef>
          </c:cat>
          <c:val>
            <c:numRef>
              <c:f>Tournaments!$X$4:$X$9</c:f>
              <c:numCache>
                <c:formatCode>General</c:formatCode>
                <c:ptCount val="6"/>
                <c:pt idx="0">
                  <c:v>99</c:v>
                </c:pt>
                <c:pt idx="1">
                  <c:v>88</c:v>
                </c:pt>
                <c:pt idx="2">
                  <c:v>96</c:v>
                </c:pt>
                <c:pt idx="3">
                  <c:v>91</c:v>
                </c:pt>
                <c:pt idx="4">
                  <c:v>98</c:v>
                </c:pt>
                <c:pt idx="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D-4CD8-8525-48DB0070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198655"/>
        <c:axId val="5592077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Tournaments!$W$3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Tournaments!$W$4:$W$9</c15:sqref>
                        </c15:formulaRef>
                      </c:ext>
                    </c:extLst>
                    <c:numCache>
                      <c:formatCode>m/d/yyyy</c:formatCode>
                      <c:ptCount val="6"/>
                      <c:pt idx="0">
                        <c:v>45080</c:v>
                      </c:pt>
                      <c:pt idx="1">
                        <c:v>45081</c:v>
                      </c:pt>
                      <c:pt idx="2">
                        <c:v>45124</c:v>
                      </c:pt>
                      <c:pt idx="3">
                        <c:v>45125</c:v>
                      </c:pt>
                      <c:pt idx="4">
                        <c:v>45215</c:v>
                      </c:pt>
                      <c:pt idx="5">
                        <c:v>45216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Tournaments!$W$4:$W$40</c15:sqref>
                        </c15:formulaRef>
                      </c:ext>
                    </c:extLst>
                    <c:numCache>
                      <c:formatCode>m/d/yyyy</c:formatCode>
                      <c:ptCount val="37"/>
                      <c:pt idx="0">
                        <c:v>45080</c:v>
                      </c:pt>
                      <c:pt idx="1">
                        <c:v>45081</c:v>
                      </c:pt>
                      <c:pt idx="2">
                        <c:v>45124</c:v>
                      </c:pt>
                      <c:pt idx="3">
                        <c:v>45125</c:v>
                      </c:pt>
                      <c:pt idx="4">
                        <c:v>45215</c:v>
                      </c:pt>
                      <c:pt idx="5">
                        <c:v>45216</c:v>
                      </c:pt>
                      <c:pt idx="7">
                        <c:v>45346</c:v>
                      </c:pt>
                      <c:pt idx="8">
                        <c:v>45347</c:v>
                      </c:pt>
                      <c:pt idx="9">
                        <c:v>45354</c:v>
                      </c:pt>
                      <c:pt idx="10">
                        <c:v>45355</c:v>
                      </c:pt>
                      <c:pt idx="11">
                        <c:v>45367</c:v>
                      </c:pt>
                      <c:pt idx="12">
                        <c:v>45368</c:v>
                      </c:pt>
                      <c:pt idx="13">
                        <c:v>45388</c:v>
                      </c:pt>
                      <c:pt idx="14">
                        <c:v>45389</c:v>
                      </c:pt>
                      <c:pt idx="15">
                        <c:v>45395</c:v>
                      </c:pt>
                      <c:pt idx="16">
                        <c:v>45396</c:v>
                      </c:pt>
                      <c:pt idx="17">
                        <c:v>45523</c:v>
                      </c:pt>
                      <c:pt idx="18">
                        <c:v>45524</c:v>
                      </c:pt>
                      <c:pt idx="19">
                        <c:v>45545</c:v>
                      </c:pt>
                      <c:pt idx="20">
                        <c:v>45547</c:v>
                      </c:pt>
                      <c:pt idx="21">
                        <c:v>45549</c:v>
                      </c:pt>
                      <c:pt idx="22">
                        <c:v>45550</c:v>
                      </c:pt>
                      <c:pt idx="23">
                        <c:v>45552</c:v>
                      </c:pt>
                      <c:pt idx="24">
                        <c:v>45554</c:v>
                      </c:pt>
                      <c:pt idx="25">
                        <c:v>45556</c:v>
                      </c:pt>
                      <c:pt idx="26">
                        <c:v>45557</c:v>
                      </c:pt>
                      <c:pt idx="27">
                        <c:v>45559</c:v>
                      </c:pt>
                      <c:pt idx="28">
                        <c:v>45561</c:v>
                      </c:pt>
                      <c:pt idx="29">
                        <c:v>45568</c:v>
                      </c:pt>
                      <c:pt idx="30">
                        <c:v>45570</c:v>
                      </c:pt>
                      <c:pt idx="31">
                        <c:v>45571</c:v>
                      </c:pt>
                      <c:pt idx="32">
                        <c:v>45579</c:v>
                      </c:pt>
                      <c:pt idx="33">
                        <c:v>45580</c:v>
                      </c:pt>
                      <c:pt idx="34">
                        <c:v>45591</c:v>
                      </c:pt>
                      <c:pt idx="35">
                        <c:v>45592</c:v>
                      </c:pt>
                      <c:pt idx="36">
                        <c:v>45598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43D-4CD8-8525-48DB0070BB1B}"/>
                  </c:ext>
                </c:extLst>
              </c15:ser>
            </c15:filteredLineSeries>
          </c:ext>
        </c:extLst>
      </c:lineChart>
      <c:dateAx>
        <c:axId val="55919865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07775"/>
        <c:crosses val="autoZero"/>
        <c:auto val="1"/>
        <c:lblOffset val="100"/>
        <c:baseTimeUnit val="days"/>
      </c:dateAx>
      <c:valAx>
        <c:axId val="559207775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9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Graham's 18</a:t>
            </a:r>
            <a:r>
              <a:rPr lang="en-US" baseline="0"/>
              <a:t> Hole Scores 2024</a:t>
            </a:r>
          </a:p>
          <a:p>
            <a:pPr>
              <a:defRPr/>
            </a:pP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Tournaments!$X$3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Tournaments!$W$11:$W$41</c:f>
              <c:numCache>
                <c:formatCode>m/d/yyyy</c:formatCode>
                <c:ptCount val="31"/>
                <c:pt idx="0">
                  <c:v>45346</c:v>
                </c:pt>
                <c:pt idx="1">
                  <c:v>45347</c:v>
                </c:pt>
                <c:pt idx="2">
                  <c:v>45354</c:v>
                </c:pt>
                <c:pt idx="3">
                  <c:v>45355</c:v>
                </c:pt>
                <c:pt idx="4">
                  <c:v>45367</c:v>
                </c:pt>
                <c:pt idx="5">
                  <c:v>45368</c:v>
                </c:pt>
                <c:pt idx="6">
                  <c:v>45388</c:v>
                </c:pt>
                <c:pt idx="7">
                  <c:v>45389</c:v>
                </c:pt>
                <c:pt idx="8">
                  <c:v>45395</c:v>
                </c:pt>
                <c:pt idx="9">
                  <c:v>45396</c:v>
                </c:pt>
                <c:pt idx="10">
                  <c:v>45523</c:v>
                </c:pt>
                <c:pt idx="11">
                  <c:v>45524</c:v>
                </c:pt>
                <c:pt idx="12">
                  <c:v>45545</c:v>
                </c:pt>
                <c:pt idx="13">
                  <c:v>45547</c:v>
                </c:pt>
                <c:pt idx="14">
                  <c:v>45549</c:v>
                </c:pt>
                <c:pt idx="15">
                  <c:v>45550</c:v>
                </c:pt>
                <c:pt idx="16">
                  <c:v>45552</c:v>
                </c:pt>
                <c:pt idx="17">
                  <c:v>45554</c:v>
                </c:pt>
                <c:pt idx="18">
                  <c:v>45556</c:v>
                </c:pt>
                <c:pt idx="19">
                  <c:v>45557</c:v>
                </c:pt>
                <c:pt idx="20">
                  <c:v>45559</c:v>
                </c:pt>
                <c:pt idx="21">
                  <c:v>45561</c:v>
                </c:pt>
                <c:pt idx="22">
                  <c:v>45568</c:v>
                </c:pt>
                <c:pt idx="23">
                  <c:v>45570</c:v>
                </c:pt>
                <c:pt idx="24">
                  <c:v>45571</c:v>
                </c:pt>
                <c:pt idx="25">
                  <c:v>45579</c:v>
                </c:pt>
                <c:pt idx="26">
                  <c:v>45580</c:v>
                </c:pt>
                <c:pt idx="27">
                  <c:v>45591</c:v>
                </c:pt>
                <c:pt idx="28">
                  <c:v>45592</c:v>
                </c:pt>
                <c:pt idx="29">
                  <c:v>45598</c:v>
                </c:pt>
                <c:pt idx="30">
                  <c:v>45599</c:v>
                </c:pt>
              </c:numCache>
            </c:numRef>
          </c:cat>
          <c:val>
            <c:numRef>
              <c:f>Tournaments!$X$11:$X$41</c:f>
              <c:numCache>
                <c:formatCode>General</c:formatCode>
                <c:ptCount val="31"/>
                <c:pt idx="0">
                  <c:v>90</c:v>
                </c:pt>
                <c:pt idx="1">
                  <c:v>85</c:v>
                </c:pt>
                <c:pt idx="2">
                  <c:v>102</c:v>
                </c:pt>
                <c:pt idx="3">
                  <c:v>98</c:v>
                </c:pt>
                <c:pt idx="4">
                  <c:v>89</c:v>
                </c:pt>
                <c:pt idx="5">
                  <c:v>94</c:v>
                </c:pt>
                <c:pt idx="6">
                  <c:v>102</c:v>
                </c:pt>
                <c:pt idx="7">
                  <c:v>83</c:v>
                </c:pt>
                <c:pt idx="8">
                  <c:v>90</c:v>
                </c:pt>
                <c:pt idx="9">
                  <c:v>85</c:v>
                </c:pt>
                <c:pt idx="10">
                  <c:v>85</c:v>
                </c:pt>
                <c:pt idx="11">
                  <c:v>84</c:v>
                </c:pt>
                <c:pt idx="12">
                  <c:v>84</c:v>
                </c:pt>
                <c:pt idx="13">
                  <c:v>82</c:v>
                </c:pt>
                <c:pt idx="14">
                  <c:v>89</c:v>
                </c:pt>
                <c:pt idx="15">
                  <c:v>86</c:v>
                </c:pt>
                <c:pt idx="16">
                  <c:v>86</c:v>
                </c:pt>
                <c:pt idx="17">
                  <c:v>74</c:v>
                </c:pt>
                <c:pt idx="18">
                  <c:v>78</c:v>
                </c:pt>
                <c:pt idx="19">
                  <c:v>88</c:v>
                </c:pt>
                <c:pt idx="20">
                  <c:v>80</c:v>
                </c:pt>
                <c:pt idx="21">
                  <c:v>86</c:v>
                </c:pt>
                <c:pt idx="22">
                  <c:v>76</c:v>
                </c:pt>
                <c:pt idx="23">
                  <c:v>90</c:v>
                </c:pt>
                <c:pt idx="24">
                  <c:v>78</c:v>
                </c:pt>
                <c:pt idx="25">
                  <c:v>79</c:v>
                </c:pt>
                <c:pt idx="26">
                  <c:v>76</c:v>
                </c:pt>
                <c:pt idx="27">
                  <c:v>82</c:v>
                </c:pt>
                <c:pt idx="28">
                  <c:v>99</c:v>
                </c:pt>
                <c:pt idx="29">
                  <c:v>82</c:v>
                </c:pt>
                <c:pt idx="3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C-4E0F-B5A3-6B379661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198655"/>
        <c:axId val="5592077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Tournaments!$W$3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Tournaments!$W$11:$W$41</c15:sqref>
                        </c15:formulaRef>
                      </c:ext>
                    </c:extLst>
                    <c:numCache>
                      <c:formatCode>m/d/yyyy</c:formatCode>
                      <c:ptCount val="31"/>
                      <c:pt idx="0">
                        <c:v>45346</c:v>
                      </c:pt>
                      <c:pt idx="1">
                        <c:v>45347</c:v>
                      </c:pt>
                      <c:pt idx="2">
                        <c:v>45354</c:v>
                      </c:pt>
                      <c:pt idx="3">
                        <c:v>45355</c:v>
                      </c:pt>
                      <c:pt idx="4">
                        <c:v>45367</c:v>
                      </c:pt>
                      <c:pt idx="5">
                        <c:v>45368</c:v>
                      </c:pt>
                      <c:pt idx="6">
                        <c:v>45388</c:v>
                      </c:pt>
                      <c:pt idx="7">
                        <c:v>45389</c:v>
                      </c:pt>
                      <c:pt idx="8">
                        <c:v>45395</c:v>
                      </c:pt>
                      <c:pt idx="9">
                        <c:v>45396</c:v>
                      </c:pt>
                      <c:pt idx="10">
                        <c:v>45523</c:v>
                      </c:pt>
                      <c:pt idx="11">
                        <c:v>45524</c:v>
                      </c:pt>
                      <c:pt idx="12">
                        <c:v>45545</c:v>
                      </c:pt>
                      <c:pt idx="13">
                        <c:v>45547</c:v>
                      </c:pt>
                      <c:pt idx="14">
                        <c:v>45549</c:v>
                      </c:pt>
                      <c:pt idx="15">
                        <c:v>45550</c:v>
                      </c:pt>
                      <c:pt idx="16">
                        <c:v>45552</c:v>
                      </c:pt>
                      <c:pt idx="17">
                        <c:v>45554</c:v>
                      </c:pt>
                      <c:pt idx="18">
                        <c:v>45556</c:v>
                      </c:pt>
                      <c:pt idx="19">
                        <c:v>45557</c:v>
                      </c:pt>
                      <c:pt idx="20">
                        <c:v>45559</c:v>
                      </c:pt>
                      <c:pt idx="21">
                        <c:v>45561</c:v>
                      </c:pt>
                      <c:pt idx="22">
                        <c:v>45568</c:v>
                      </c:pt>
                      <c:pt idx="23">
                        <c:v>45570</c:v>
                      </c:pt>
                      <c:pt idx="24">
                        <c:v>45571</c:v>
                      </c:pt>
                      <c:pt idx="25">
                        <c:v>45579</c:v>
                      </c:pt>
                      <c:pt idx="26">
                        <c:v>45580</c:v>
                      </c:pt>
                      <c:pt idx="27">
                        <c:v>45591</c:v>
                      </c:pt>
                      <c:pt idx="28">
                        <c:v>45592</c:v>
                      </c:pt>
                      <c:pt idx="29">
                        <c:v>45598</c:v>
                      </c:pt>
                      <c:pt idx="30">
                        <c:v>45599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Tournaments!$W$4:$W$40</c15:sqref>
                        </c15:formulaRef>
                      </c:ext>
                    </c:extLst>
                    <c:numCache>
                      <c:formatCode>m/d/yyyy</c:formatCode>
                      <c:ptCount val="37"/>
                      <c:pt idx="0">
                        <c:v>45080</c:v>
                      </c:pt>
                      <c:pt idx="1">
                        <c:v>45081</c:v>
                      </c:pt>
                      <c:pt idx="2">
                        <c:v>45124</c:v>
                      </c:pt>
                      <c:pt idx="3">
                        <c:v>45125</c:v>
                      </c:pt>
                      <c:pt idx="4">
                        <c:v>45215</c:v>
                      </c:pt>
                      <c:pt idx="5">
                        <c:v>45216</c:v>
                      </c:pt>
                      <c:pt idx="7">
                        <c:v>45346</c:v>
                      </c:pt>
                      <c:pt idx="8">
                        <c:v>45347</c:v>
                      </c:pt>
                      <c:pt idx="9">
                        <c:v>45354</c:v>
                      </c:pt>
                      <c:pt idx="10">
                        <c:v>45355</c:v>
                      </c:pt>
                      <c:pt idx="11">
                        <c:v>45367</c:v>
                      </c:pt>
                      <c:pt idx="12">
                        <c:v>45368</c:v>
                      </c:pt>
                      <c:pt idx="13">
                        <c:v>45388</c:v>
                      </c:pt>
                      <c:pt idx="14">
                        <c:v>45389</c:v>
                      </c:pt>
                      <c:pt idx="15">
                        <c:v>45395</c:v>
                      </c:pt>
                      <c:pt idx="16">
                        <c:v>45396</c:v>
                      </c:pt>
                      <c:pt idx="17">
                        <c:v>45523</c:v>
                      </c:pt>
                      <c:pt idx="18">
                        <c:v>45524</c:v>
                      </c:pt>
                      <c:pt idx="19">
                        <c:v>45545</c:v>
                      </c:pt>
                      <c:pt idx="20">
                        <c:v>45547</c:v>
                      </c:pt>
                      <c:pt idx="21">
                        <c:v>45549</c:v>
                      </c:pt>
                      <c:pt idx="22">
                        <c:v>45550</c:v>
                      </c:pt>
                      <c:pt idx="23">
                        <c:v>45552</c:v>
                      </c:pt>
                      <c:pt idx="24">
                        <c:v>45554</c:v>
                      </c:pt>
                      <c:pt idx="25">
                        <c:v>45556</c:v>
                      </c:pt>
                      <c:pt idx="26">
                        <c:v>45557</c:v>
                      </c:pt>
                      <c:pt idx="27">
                        <c:v>45559</c:v>
                      </c:pt>
                      <c:pt idx="28">
                        <c:v>45561</c:v>
                      </c:pt>
                      <c:pt idx="29">
                        <c:v>45568</c:v>
                      </c:pt>
                      <c:pt idx="30">
                        <c:v>45570</c:v>
                      </c:pt>
                      <c:pt idx="31">
                        <c:v>45571</c:v>
                      </c:pt>
                      <c:pt idx="32">
                        <c:v>45579</c:v>
                      </c:pt>
                      <c:pt idx="33">
                        <c:v>45580</c:v>
                      </c:pt>
                      <c:pt idx="34">
                        <c:v>45591</c:v>
                      </c:pt>
                      <c:pt idx="35">
                        <c:v>45592</c:v>
                      </c:pt>
                      <c:pt idx="36">
                        <c:v>45598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05C-4E0F-B5A3-6B379661B5E8}"/>
                  </c:ext>
                </c:extLst>
              </c15:ser>
            </c15:filteredLineSeries>
          </c:ext>
        </c:extLst>
      </c:lineChart>
      <c:dateAx>
        <c:axId val="55919865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07775"/>
        <c:crosses val="autoZero"/>
        <c:auto val="1"/>
        <c:lblOffset val="100"/>
        <c:baseTimeUnit val="days"/>
      </c:dateAx>
      <c:valAx>
        <c:axId val="559207775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9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Graham's 18</a:t>
            </a:r>
            <a:r>
              <a:rPr lang="en-US" baseline="0"/>
              <a:t> Hole Scores 2025</a:t>
            </a:r>
          </a:p>
          <a:p>
            <a:pPr>
              <a:defRPr/>
            </a:pP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Tournaments!$X$3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Tournaments!$W$42:$W$68</c:f>
              <c:numCache>
                <c:formatCode>m/d/yyyy</c:formatCode>
                <c:ptCount val="27"/>
                <c:pt idx="0">
                  <c:v>45703</c:v>
                </c:pt>
                <c:pt idx="1">
                  <c:v>45704</c:v>
                </c:pt>
                <c:pt idx="2">
                  <c:v>45705</c:v>
                </c:pt>
                <c:pt idx="3">
                  <c:v>45717</c:v>
                </c:pt>
                <c:pt idx="4">
                  <c:v>45718</c:v>
                </c:pt>
                <c:pt idx="5">
                  <c:v>45731</c:v>
                </c:pt>
                <c:pt idx="6">
                  <c:v>45732</c:v>
                </c:pt>
                <c:pt idx="7">
                  <c:v>45745</c:v>
                </c:pt>
                <c:pt idx="8">
                  <c:v>45746</c:v>
                </c:pt>
                <c:pt idx="9">
                  <c:v>45752</c:v>
                </c:pt>
                <c:pt idx="10">
                  <c:v>45753</c:v>
                </c:pt>
                <c:pt idx="11">
                  <c:v>45759</c:v>
                </c:pt>
                <c:pt idx="12">
                  <c:v>45760</c:v>
                </c:pt>
                <c:pt idx="13">
                  <c:v>45780</c:v>
                </c:pt>
                <c:pt idx="14">
                  <c:v>45781</c:v>
                </c:pt>
                <c:pt idx="15">
                  <c:v>45880</c:v>
                </c:pt>
                <c:pt idx="16">
                  <c:v>45881</c:v>
                </c:pt>
                <c:pt idx="17">
                  <c:v>45887</c:v>
                </c:pt>
                <c:pt idx="18">
                  <c:v>45888</c:v>
                </c:pt>
                <c:pt idx="19">
                  <c:v>45920</c:v>
                </c:pt>
                <c:pt idx="20">
                  <c:v>45921</c:v>
                </c:pt>
                <c:pt idx="21">
                  <c:v>45927</c:v>
                </c:pt>
                <c:pt idx="22">
                  <c:v>45928</c:v>
                </c:pt>
                <c:pt idx="23">
                  <c:v>45955</c:v>
                </c:pt>
                <c:pt idx="24">
                  <c:v>45956</c:v>
                </c:pt>
                <c:pt idx="25">
                  <c:v>45962</c:v>
                </c:pt>
                <c:pt idx="26">
                  <c:v>45963</c:v>
                </c:pt>
              </c:numCache>
            </c:numRef>
          </c:cat>
          <c:val>
            <c:numRef>
              <c:f>Tournaments!$X$42:$X$68</c:f>
              <c:numCache>
                <c:formatCode>General</c:formatCode>
                <c:ptCount val="27"/>
                <c:pt idx="0">
                  <c:v>96</c:v>
                </c:pt>
                <c:pt idx="1">
                  <c:v>82</c:v>
                </c:pt>
                <c:pt idx="2">
                  <c:v>77</c:v>
                </c:pt>
                <c:pt idx="3">
                  <c:v>80</c:v>
                </c:pt>
                <c:pt idx="4">
                  <c:v>86</c:v>
                </c:pt>
                <c:pt idx="5">
                  <c:v>79</c:v>
                </c:pt>
                <c:pt idx="6">
                  <c:v>85</c:v>
                </c:pt>
                <c:pt idx="7">
                  <c:v>84</c:v>
                </c:pt>
                <c:pt idx="8">
                  <c:v>81</c:v>
                </c:pt>
                <c:pt idx="9">
                  <c:v>84</c:v>
                </c:pt>
                <c:pt idx="10">
                  <c:v>78</c:v>
                </c:pt>
                <c:pt idx="11">
                  <c:v>82</c:v>
                </c:pt>
                <c:pt idx="12">
                  <c:v>81</c:v>
                </c:pt>
                <c:pt idx="13">
                  <c:v>81</c:v>
                </c:pt>
                <c:pt idx="14">
                  <c:v>89</c:v>
                </c:pt>
                <c:pt idx="15">
                  <c:v>78</c:v>
                </c:pt>
                <c:pt idx="16">
                  <c:v>78</c:v>
                </c:pt>
                <c:pt idx="17">
                  <c:v>75</c:v>
                </c:pt>
                <c:pt idx="18">
                  <c:v>82</c:v>
                </c:pt>
                <c:pt idx="19">
                  <c:v>91</c:v>
                </c:pt>
                <c:pt idx="20">
                  <c:v>87</c:v>
                </c:pt>
                <c:pt idx="21">
                  <c:v>76</c:v>
                </c:pt>
                <c:pt idx="22">
                  <c:v>75</c:v>
                </c:pt>
                <c:pt idx="23">
                  <c:v>76</c:v>
                </c:pt>
                <c:pt idx="24">
                  <c:v>75</c:v>
                </c:pt>
                <c:pt idx="25">
                  <c:v>91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D-4F97-9228-CC643AF5E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198655"/>
        <c:axId val="5592077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Tournaments!$W$3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Tournaments!$W$42:$W$68</c15:sqref>
                        </c15:formulaRef>
                      </c:ext>
                    </c:extLst>
                    <c:numCache>
                      <c:formatCode>m/d/yyyy</c:formatCode>
                      <c:ptCount val="27"/>
                      <c:pt idx="0">
                        <c:v>45703</c:v>
                      </c:pt>
                      <c:pt idx="1">
                        <c:v>45704</c:v>
                      </c:pt>
                      <c:pt idx="2">
                        <c:v>45705</c:v>
                      </c:pt>
                      <c:pt idx="3">
                        <c:v>45717</c:v>
                      </c:pt>
                      <c:pt idx="4">
                        <c:v>45718</c:v>
                      </c:pt>
                      <c:pt idx="5">
                        <c:v>45731</c:v>
                      </c:pt>
                      <c:pt idx="6">
                        <c:v>45732</c:v>
                      </c:pt>
                      <c:pt idx="7">
                        <c:v>45745</c:v>
                      </c:pt>
                      <c:pt idx="8">
                        <c:v>45746</c:v>
                      </c:pt>
                      <c:pt idx="9">
                        <c:v>45752</c:v>
                      </c:pt>
                      <c:pt idx="10">
                        <c:v>45753</c:v>
                      </c:pt>
                      <c:pt idx="11">
                        <c:v>45759</c:v>
                      </c:pt>
                      <c:pt idx="12">
                        <c:v>45760</c:v>
                      </c:pt>
                      <c:pt idx="13">
                        <c:v>45780</c:v>
                      </c:pt>
                      <c:pt idx="14">
                        <c:v>45781</c:v>
                      </c:pt>
                      <c:pt idx="15">
                        <c:v>45880</c:v>
                      </c:pt>
                      <c:pt idx="16">
                        <c:v>45881</c:v>
                      </c:pt>
                      <c:pt idx="17">
                        <c:v>45887</c:v>
                      </c:pt>
                      <c:pt idx="18">
                        <c:v>45888</c:v>
                      </c:pt>
                      <c:pt idx="19">
                        <c:v>45920</c:v>
                      </c:pt>
                      <c:pt idx="20">
                        <c:v>45921</c:v>
                      </c:pt>
                      <c:pt idx="21">
                        <c:v>45927</c:v>
                      </c:pt>
                      <c:pt idx="22">
                        <c:v>45928</c:v>
                      </c:pt>
                      <c:pt idx="23">
                        <c:v>45955</c:v>
                      </c:pt>
                      <c:pt idx="24">
                        <c:v>45956</c:v>
                      </c:pt>
                      <c:pt idx="25">
                        <c:v>45962</c:v>
                      </c:pt>
                      <c:pt idx="26">
                        <c:v>45963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Tournaments!$W$4:$W$40</c15:sqref>
                        </c15:formulaRef>
                      </c:ext>
                    </c:extLst>
                    <c:numCache>
                      <c:formatCode>m/d/yyyy</c:formatCode>
                      <c:ptCount val="37"/>
                      <c:pt idx="0">
                        <c:v>45080</c:v>
                      </c:pt>
                      <c:pt idx="1">
                        <c:v>45081</c:v>
                      </c:pt>
                      <c:pt idx="2">
                        <c:v>45124</c:v>
                      </c:pt>
                      <c:pt idx="3">
                        <c:v>45125</c:v>
                      </c:pt>
                      <c:pt idx="4">
                        <c:v>45215</c:v>
                      </c:pt>
                      <c:pt idx="5">
                        <c:v>45216</c:v>
                      </c:pt>
                      <c:pt idx="7">
                        <c:v>45346</c:v>
                      </c:pt>
                      <c:pt idx="8">
                        <c:v>45347</c:v>
                      </c:pt>
                      <c:pt idx="9">
                        <c:v>45354</c:v>
                      </c:pt>
                      <c:pt idx="10">
                        <c:v>45355</c:v>
                      </c:pt>
                      <c:pt idx="11">
                        <c:v>45367</c:v>
                      </c:pt>
                      <c:pt idx="12">
                        <c:v>45368</c:v>
                      </c:pt>
                      <c:pt idx="13">
                        <c:v>45388</c:v>
                      </c:pt>
                      <c:pt idx="14">
                        <c:v>45389</c:v>
                      </c:pt>
                      <c:pt idx="15">
                        <c:v>45395</c:v>
                      </c:pt>
                      <c:pt idx="16">
                        <c:v>45396</c:v>
                      </c:pt>
                      <c:pt idx="17">
                        <c:v>45523</c:v>
                      </c:pt>
                      <c:pt idx="18">
                        <c:v>45524</c:v>
                      </c:pt>
                      <c:pt idx="19">
                        <c:v>45545</c:v>
                      </c:pt>
                      <c:pt idx="20">
                        <c:v>45547</c:v>
                      </c:pt>
                      <c:pt idx="21">
                        <c:v>45549</c:v>
                      </c:pt>
                      <c:pt idx="22">
                        <c:v>45550</c:v>
                      </c:pt>
                      <c:pt idx="23">
                        <c:v>45552</c:v>
                      </c:pt>
                      <c:pt idx="24">
                        <c:v>45554</c:v>
                      </c:pt>
                      <c:pt idx="25">
                        <c:v>45556</c:v>
                      </c:pt>
                      <c:pt idx="26">
                        <c:v>45557</c:v>
                      </c:pt>
                      <c:pt idx="27">
                        <c:v>45559</c:v>
                      </c:pt>
                      <c:pt idx="28">
                        <c:v>45561</c:v>
                      </c:pt>
                      <c:pt idx="29">
                        <c:v>45568</c:v>
                      </c:pt>
                      <c:pt idx="30">
                        <c:v>45570</c:v>
                      </c:pt>
                      <c:pt idx="31">
                        <c:v>45571</c:v>
                      </c:pt>
                      <c:pt idx="32">
                        <c:v>45579</c:v>
                      </c:pt>
                      <c:pt idx="33">
                        <c:v>45580</c:v>
                      </c:pt>
                      <c:pt idx="34">
                        <c:v>45591</c:v>
                      </c:pt>
                      <c:pt idx="35">
                        <c:v>45592</c:v>
                      </c:pt>
                      <c:pt idx="36">
                        <c:v>45598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D29D-4F97-9228-CC643AF5E379}"/>
                  </c:ext>
                </c:extLst>
              </c15:ser>
            </c15:filteredLineSeries>
          </c:ext>
        </c:extLst>
      </c:lineChart>
      <c:dateAx>
        <c:axId val="55919865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07775"/>
        <c:crosses val="autoZero"/>
        <c:auto val="1"/>
        <c:lblOffset val="100"/>
        <c:baseTimeUnit val="days"/>
      </c:dateAx>
      <c:valAx>
        <c:axId val="559207775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9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1</xdr:row>
      <xdr:rowOff>161925</xdr:rowOff>
    </xdr:from>
    <xdr:to>
      <xdr:col>46</xdr:col>
      <xdr:colOff>9525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2CB65A-0802-44DD-BE0B-AFA9ED16A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266701</xdr:colOff>
      <xdr:row>2</xdr:row>
      <xdr:rowOff>19051</xdr:rowOff>
    </xdr:from>
    <xdr:to>
      <xdr:col>76</xdr:col>
      <xdr:colOff>363070</xdr:colOff>
      <xdr:row>29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0CBB4-2AE1-0FE4-F28F-AC4C2B392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124386</xdr:colOff>
      <xdr:row>1</xdr:row>
      <xdr:rowOff>119904</xdr:rowOff>
    </xdr:from>
    <xdr:to>
      <xdr:col>60</xdr:col>
      <xdr:colOff>191620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89C796-51AD-4E09-B336-0A1F7E815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375397</xdr:colOff>
      <xdr:row>1</xdr:row>
      <xdr:rowOff>73959</xdr:rowOff>
    </xdr:from>
    <xdr:to>
      <xdr:col>43</xdr:col>
      <xdr:colOff>409014</xdr:colOff>
      <xdr:row>29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821624-3A03-4FBC-BED7-F08430EE2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F430-9578-42C0-84AD-0924E89759E2}">
  <sheetPr>
    <pageSetUpPr fitToPage="1"/>
  </sheetPr>
  <dimension ref="A2:Z89"/>
  <sheetViews>
    <sheetView zoomScaleNormal="100" zoomScaleSheetLayoutView="100" workbookViewId="0">
      <selection activeCell="S64" sqref="S64"/>
    </sheetView>
  </sheetViews>
  <sheetFormatPr defaultRowHeight="14.4" x14ac:dyDescent="0.3"/>
  <cols>
    <col min="1" max="1" width="17.88671875" bestFit="1" customWidth="1"/>
    <col min="2" max="2" width="9.44140625" bestFit="1" customWidth="1"/>
    <col min="21" max="21" width="9.109375" style="1"/>
    <col min="23" max="23" width="9.44140625" bestFit="1" customWidth="1"/>
  </cols>
  <sheetData>
    <row r="2" spans="1:26" x14ac:dyDescent="0.3">
      <c r="Y2" t="s">
        <v>31</v>
      </c>
    </row>
    <row r="3" spans="1:26" x14ac:dyDescent="0.3">
      <c r="B3" s="3" t="s">
        <v>2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 t="s">
        <v>4</v>
      </c>
      <c r="W3" s="1" t="s">
        <v>9</v>
      </c>
      <c r="X3" s="1" t="s">
        <v>10</v>
      </c>
      <c r="Y3" s="1" t="s">
        <v>11</v>
      </c>
    </row>
    <row r="4" spans="1:26" x14ac:dyDescent="0.3">
      <c r="A4" t="s">
        <v>12</v>
      </c>
      <c r="B4" s="2" t="s">
        <v>1</v>
      </c>
      <c r="C4" s="1">
        <v>4</v>
      </c>
      <c r="D4" s="1">
        <v>4</v>
      </c>
      <c r="E4" s="1">
        <v>3</v>
      </c>
      <c r="F4" s="1">
        <v>4</v>
      </c>
      <c r="G4" s="1">
        <v>3</v>
      </c>
      <c r="H4" s="1">
        <v>4</v>
      </c>
      <c r="I4" s="1">
        <v>4</v>
      </c>
      <c r="J4" s="1">
        <v>4</v>
      </c>
      <c r="K4" s="1">
        <v>5</v>
      </c>
      <c r="L4" s="1">
        <v>5</v>
      </c>
      <c r="M4" s="1">
        <v>4</v>
      </c>
      <c r="N4" s="1">
        <v>3</v>
      </c>
      <c r="O4" s="1">
        <v>4</v>
      </c>
      <c r="P4" s="1">
        <v>4</v>
      </c>
      <c r="Q4" s="1">
        <v>4</v>
      </c>
      <c r="R4" s="1">
        <v>3</v>
      </c>
      <c r="S4" s="1">
        <v>4</v>
      </c>
      <c r="T4" s="1">
        <v>5</v>
      </c>
      <c r="U4" s="1">
        <f>SUM(C4:T4)</f>
        <v>71</v>
      </c>
      <c r="W4" s="8">
        <v>45075</v>
      </c>
      <c r="X4" s="1">
        <v>89</v>
      </c>
      <c r="Y4" s="9">
        <f>IF(X4=0,0,AVERAGE(X4))</f>
        <v>89</v>
      </c>
      <c r="Z4">
        <v>1</v>
      </c>
    </row>
    <row r="5" spans="1:26" x14ac:dyDescent="0.3">
      <c r="B5" s="10">
        <v>45075</v>
      </c>
      <c r="C5" s="6">
        <v>6</v>
      </c>
      <c r="D5" s="6">
        <v>5</v>
      </c>
      <c r="E5" s="6">
        <v>4</v>
      </c>
      <c r="F5" s="6">
        <v>4</v>
      </c>
      <c r="G5" s="6">
        <v>4</v>
      </c>
      <c r="H5" s="6">
        <v>5</v>
      </c>
      <c r="I5" s="6">
        <v>4</v>
      </c>
      <c r="J5" s="6">
        <v>4</v>
      </c>
      <c r="K5" s="6">
        <v>5</v>
      </c>
      <c r="L5" s="6">
        <v>6</v>
      </c>
      <c r="M5" s="6">
        <v>5</v>
      </c>
      <c r="N5" s="6">
        <v>5</v>
      </c>
      <c r="O5" s="6">
        <v>6</v>
      </c>
      <c r="P5" s="6">
        <v>4</v>
      </c>
      <c r="Q5" s="6">
        <v>6</v>
      </c>
      <c r="R5" s="6">
        <v>4</v>
      </c>
      <c r="S5" s="6">
        <v>6</v>
      </c>
      <c r="T5" s="6">
        <v>6</v>
      </c>
      <c r="U5" s="1">
        <f>SUM(C5:T5)</f>
        <v>89</v>
      </c>
      <c r="W5" s="8">
        <v>45110</v>
      </c>
      <c r="X5" s="1">
        <v>87</v>
      </c>
      <c r="Y5" s="9">
        <f>SUM($X$4:X5)/Z5</f>
        <v>88</v>
      </c>
      <c r="Z5">
        <v>2</v>
      </c>
    </row>
    <row r="6" spans="1:26" x14ac:dyDescent="0.3">
      <c r="B6" s="10">
        <v>45110</v>
      </c>
      <c r="C6" s="6">
        <v>4</v>
      </c>
      <c r="D6" s="6">
        <v>6</v>
      </c>
      <c r="E6" s="6">
        <v>3</v>
      </c>
      <c r="F6" s="6">
        <v>6</v>
      </c>
      <c r="G6" s="6">
        <v>3</v>
      </c>
      <c r="H6" s="6">
        <v>5</v>
      </c>
      <c r="I6" s="6">
        <v>4</v>
      </c>
      <c r="J6" s="6">
        <v>5</v>
      </c>
      <c r="K6" s="6">
        <v>7</v>
      </c>
      <c r="L6" s="6">
        <v>7</v>
      </c>
      <c r="M6" s="6">
        <v>5</v>
      </c>
      <c r="N6" s="6">
        <v>4</v>
      </c>
      <c r="O6" s="6">
        <v>6</v>
      </c>
      <c r="P6" s="6">
        <v>5</v>
      </c>
      <c r="Q6" s="6">
        <v>5</v>
      </c>
      <c r="R6" s="6">
        <v>3</v>
      </c>
      <c r="S6" s="6">
        <v>4</v>
      </c>
      <c r="T6" s="6">
        <v>5</v>
      </c>
      <c r="U6" s="1">
        <f t="shared" ref="U6:U18" si="0">SUM(C6:T6)</f>
        <v>87</v>
      </c>
      <c r="W6" s="8">
        <v>45131</v>
      </c>
      <c r="X6" s="1">
        <v>93</v>
      </c>
      <c r="Y6" s="9">
        <f>SUM($X$4:X6)/Z6</f>
        <v>89.666666666666671</v>
      </c>
      <c r="Z6">
        <v>3</v>
      </c>
    </row>
    <row r="7" spans="1:26" x14ac:dyDescent="0.3">
      <c r="B7" s="10">
        <v>45131</v>
      </c>
      <c r="C7" s="6">
        <v>4</v>
      </c>
      <c r="D7" s="6">
        <v>6</v>
      </c>
      <c r="E7" s="6">
        <v>4</v>
      </c>
      <c r="F7" s="6">
        <v>5</v>
      </c>
      <c r="G7" s="6">
        <v>4</v>
      </c>
      <c r="H7" s="6">
        <v>4</v>
      </c>
      <c r="I7" s="6">
        <v>4</v>
      </c>
      <c r="J7" s="6">
        <v>6</v>
      </c>
      <c r="K7" s="6">
        <v>5</v>
      </c>
      <c r="L7" s="6">
        <v>5</v>
      </c>
      <c r="M7" s="6">
        <v>6</v>
      </c>
      <c r="N7" s="6">
        <v>3</v>
      </c>
      <c r="O7" s="6">
        <v>5</v>
      </c>
      <c r="P7" s="6">
        <v>6</v>
      </c>
      <c r="Q7" s="6">
        <v>7</v>
      </c>
      <c r="R7" s="6">
        <v>4</v>
      </c>
      <c r="S7" s="6">
        <v>9</v>
      </c>
      <c r="T7" s="6">
        <v>6</v>
      </c>
      <c r="U7" s="1">
        <f t="shared" si="0"/>
        <v>93</v>
      </c>
      <c r="W7" s="8">
        <v>45171</v>
      </c>
      <c r="X7" s="1">
        <v>94</v>
      </c>
      <c r="Y7" s="9">
        <f>SUM($X$4:X7)/Z7</f>
        <v>90.75</v>
      </c>
      <c r="Z7">
        <v>4</v>
      </c>
    </row>
    <row r="8" spans="1:26" x14ac:dyDescent="0.3">
      <c r="B8" s="10">
        <v>45171</v>
      </c>
      <c r="C8" s="6">
        <v>5</v>
      </c>
      <c r="D8" s="6">
        <v>6</v>
      </c>
      <c r="E8" s="6">
        <v>4</v>
      </c>
      <c r="F8" s="6">
        <v>5</v>
      </c>
      <c r="G8" s="6">
        <v>2</v>
      </c>
      <c r="H8" s="6">
        <v>4</v>
      </c>
      <c r="I8" s="6">
        <v>7</v>
      </c>
      <c r="J8" s="6">
        <v>4</v>
      </c>
      <c r="K8" s="6">
        <v>6</v>
      </c>
      <c r="L8" s="6">
        <v>6</v>
      </c>
      <c r="M8" s="6">
        <v>5</v>
      </c>
      <c r="N8" s="6">
        <v>4</v>
      </c>
      <c r="O8" s="6">
        <v>8</v>
      </c>
      <c r="P8" s="6">
        <v>5</v>
      </c>
      <c r="Q8" s="6">
        <v>6</v>
      </c>
      <c r="R8" s="6">
        <v>5</v>
      </c>
      <c r="S8" s="6">
        <v>5</v>
      </c>
      <c r="T8" s="6">
        <v>7</v>
      </c>
      <c r="U8" s="1">
        <f t="shared" si="0"/>
        <v>94</v>
      </c>
      <c r="W8" s="8">
        <v>45178</v>
      </c>
      <c r="X8" s="1">
        <v>92</v>
      </c>
      <c r="Y8" s="9">
        <f>SUM($X$4:X8)/Z8</f>
        <v>91</v>
      </c>
      <c r="Z8">
        <v>5</v>
      </c>
    </row>
    <row r="9" spans="1:26" x14ac:dyDescent="0.3">
      <c r="B9" s="10">
        <v>45178</v>
      </c>
      <c r="C9" s="6">
        <v>5</v>
      </c>
      <c r="D9" s="6">
        <v>7</v>
      </c>
      <c r="E9" s="6">
        <v>4</v>
      </c>
      <c r="F9" s="6">
        <v>5</v>
      </c>
      <c r="G9" s="6">
        <v>4</v>
      </c>
      <c r="H9" s="6">
        <v>7</v>
      </c>
      <c r="I9" s="6">
        <v>3</v>
      </c>
      <c r="J9" s="6">
        <v>4</v>
      </c>
      <c r="K9" s="6">
        <v>6</v>
      </c>
      <c r="L9" s="6">
        <v>7</v>
      </c>
      <c r="M9" s="6">
        <v>3</v>
      </c>
      <c r="N9" s="6">
        <v>4</v>
      </c>
      <c r="O9" s="6">
        <v>5</v>
      </c>
      <c r="P9" s="6">
        <v>6</v>
      </c>
      <c r="Q9" s="6">
        <v>5</v>
      </c>
      <c r="R9" s="6">
        <v>4</v>
      </c>
      <c r="S9" s="6">
        <v>5</v>
      </c>
      <c r="T9" s="6">
        <v>8</v>
      </c>
      <c r="U9" s="1">
        <f t="shared" si="0"/>
        <v>92</v>
      </c>
      <c r="W9" s="8">
        <v>45179</v>
      </c>
      <c r="X9" s="1">
        <v>94</v>
      </c>
      <c r="Y9" s="9">
        <f>SUM($X$4:X9)/Z9</f>
        <v>91.5</v>
      </c>
      <c r="Z9">
        <v>6</v>
      </c>
    </row>
    <row r="10" spans="1:26" x14ac:dyDescent="0.3">
      <c r="B10" s="10">
        <v>45179</v>
      </c>
      <c r="C10" s="6">
        <v>5</v>
      </c>
      <c r="D10" s="6">
        <v>5</v>
      </c>
      <c r="E10" s="6">
        <v>3</v>
      </c>
      <c r="F10" s="6">
        <v>5</v>
      </c>
      <c r="G10" s="6">
        <v>4</v>
      </c>
      <c r="H10" s="6">
        <v>5</v>
      </c>
      <c r="I10" s="6">
        <v>4</v>
      </c>
      <c r="J10" s="6">
        <v>6</v>
      </c>
      <c r="K10" s="6">
        <v>6</v>
      </c>
      <c r="L10" s="6">
        <v>8</v>
      </c>
      <c r="M10" s="6">
        <v>4</v>
      </c>
      <c r="N10" s="6">
        <v>5</v>
      </c>
      <c r="O10" s="6">
        <v>5</v>
      </c>
      <c r="P10" s="6">
        <v>5</v>
      </c>
      <c r="Q10" s="6">
        <v>10</v>
      </c>
      <c r="R10" s="6">
        <v>4</v>
      </c>
      <c r="S10" s="6">
        <v>5</v>
      </c>
      <c r="T10" s="6">
        <v>5</v>
      </c>
      <c r="U10" s="1">
        <f t="shared" si="0"/>
        <v>94</v>
      </c>
      <c r="W10" s="8">
        <v>45182</v>
      </c>
      <c r="X10" s="1">
        <v>85</v>
      </c>
      <c r="Y10" s="9">
        <f>SUM($X$4:X10)/Z10</f>
        <v>90.571428571428569</v>
      </c>
      <c r="Z10">
        <v>7</v>
      </c>
    </row>
    <row r="11" spans="1:26" x14ac:dyDescent="0.3">
      <c r="B11" s="10">
        <v>45182</v>
      </c>
      <c r="C11" s="6">
        <v>5</v>
      </c>
      <c r="D11" s="6">
        <v>5</v>
      </c>
      <c r="E11" s="6">
        <v>4</v>
      </c>
      <c r="F11" s="6">
        <v>6</v>
      </c>
      <c r="G11" s="6">
        <v>3</v>
      </c>
      <c r="H11" s="6">
        <v>4</v>
      </c>
      <c r="I11" s="6">
        <v>5</v>
      </c>
      <c r="J11" s="6">
        <v>5</v>
      </c>
      <c r="K11" s="6">
        <v>6</v>
      </c>
      <c r="L11" s="6">
        <v>5</v>
      </c>
      <c r="M11" s="6">
        <v>5</v>
      </c>
      <c r="N11" s="6">
        <v>4</v>
      </c>
      <c r="O11" s="6">
        <v>5</v>
      </c>
      <c r="P11" s="6">
        <v>5</v>
      </c>
      <c r="Q11" s="6">
        <v>6</v>
      </c>
      <c r="R11" s="6">
        <v>4</v>
      </c>
      <c r="S11" s="6">
        <v>3</v>
      </c>
      <c r="T11" s="6">
        <v>5</v>
      </c>
      <c r="U11" s="1">
        <f t="shared" si="0"/>
        <v>85</v>
      </c>
      <c r="W11" s="8">
        <v>45191</v>
      </c>
      <c r="X11" s="1">
        <v>93</v>
      </c>
      <c r="Y11" s="9">
        <f>SUM($X$4:X11)/Z11</f>
        <v>90.875</v>
      </c>
      <c r="Z11">
        <v>8</v>
      </c>
    </row>
    <row r="12" spans="1:26" x14ac:dyDescent="0.3">
      <c r="B12" s="10">
        <v>45191</v>
      </c>
      <c r="C12" s="6">
        <v>7</v>
      </c>
      <c r="D12" s="6">
        <v>5</v>
      </c>
      <c r="E12" s="6">
        <v>4</v>
      </c>
      <c r="F12" s="6">
        <v>5</v>
      </c>
      <c r="G12" s="6">
        <v>4</v>
      </c>
      <c r="H12" s="6">
        <v>4</v>
      </c>
      <c r="I12" s="6">
        <v>5</v>
      </c>
      <c r="J12" s="6">
        <v>5</v>
      </c>
      <c r="K12" s="6">
        <v>7</v>
      </c>
      <c r="L12" s="6">
        <v>6</v>
      </c>
      <c r="M12" s="6">
        <v>5</v>
      </c>
      <c r="N12" s="6">
        <v>5</v>
      </c>
      <c r="O12" s="6">
        <v>8</v>
      </c>
      <c r="P12" s="6">
        <v>4</v>
      </c>
      <c r="Q12" s="6">
        <v>5</v>
      </c>
      <c r="R12" s="6">
        <v>3</v>
      </c>
      <c r="S12" s="6">
        <v>5</v>
      </c>
      <c r="T12" s="6">
        <v>6</v>
      </c>
      <c r="U12" s="1">
        <f t="shared" si="0"/>
        <v>93</v>
      </c>
      <c r="W12" s="8">
        <v>45403</v>
      </c>
      <c r="X12" s="1">
        <v>83</v>
      </c>
      <c r="Y12" s="9">
        <f>SUM($X$4:X12)/Z12</f>
        <v>90</v>
      </c>
      <c r="Z12">
        <v>9</v>
      </c>
    </row>
    <row r="13" spans="1:26" x14ac:dyDescent="0.3">
      <c r="B13" s="10">
        <v>45403</v>
      </c>
      <c r="C13" s="6">
        <v>5</v>
      </c>
      <c r="D13" s="6">
        <v>7</v>
      </c>
      <c r="E13" s="6">
        <v>3</v>
      </c>
      <c r="F13" s="6">
        <v>4</v>
      </c>
      <c r="G13" s="6">
        <v>4</v>
      </c>
      <c r="H13" s="6">
        <v>5</v>
      </c>
      <c r="I13" s="6">
        <v>6</v>
      </c>
      <c r="J13" s="6">
        <v>4</v>
      </c>
      <c r="K13" s="6">
        <v>6</v>
      </c>
      <c r="L13" s="6">
        <v>5</v>
      </c>
      <c r="M13" s="6">
        <v>4</v>
      </c>
      <c r="N13" s="6">
        <v>3</v>
      </c>
      <c r="O13" s="6">
        <v>6</v>
      </c>
      <c r="P13" s="6">
        <v>4</v>
      </c>
      <c r="Q13" s="6">
        <v>4</v>
      </c>
      <c r="R13" s="6">
        <v>5</v>
      </c>
      <c r="S13" s="6">
        <v>3</v>
      </c>
      <c r="T13" s="6">
        <v>5</v>
      </c>
      <c r="U13" s="1">
        <f t="shared" si="0"/>
        <v>83</v>
      </c>
      <c r="W13" s="8">
        <v>45416</v>
      </c>
      <c r="X13" s="1">
        <v>92</v>
      </c>
      <c r="Y13" s="9">
        <f>SUM($X$4:X13)/Z13</f>
        <v>90.2</v>
      </c>
      <c r="Z13">
        <v>10</v>
      </c>
    </row>
    <row r="14" spans="1:26" x14ac:dyDescent="0.3">
      <c r="B14" s="10">
        <v>45416</v>
      </c>
      <c r="C14" s="6">
        <v>6</v>
      </c>
      <c r="D14" s="6">
        <v>4</v>
      </c>
      <c r="E14" s="6">
        <v>3</v>
      </c>
      <c r="F14" s="6">
        <v>5</v>
      </c>
      <c r="G14" s="6">
        <v>4</v>
      </c>
      <c r="H14" s="6">
        <v>5</v>
      </c>
      <c r="I14" s="6">
        <v>5</v>
      </c>
      <c r="J14" s="6">
        <v>5</v>
      </c>
      <c r="K14" s="6">
        <v>6</v>
      </c>
      <c r="L14" s="6">
        <v>6</v>
      </c>
      <c r="M14" s="6">
        <v>5</v>
      </c>
      <c r="N14" s="6">
        <v>4</v>
      </c>
      <c r="O14" s="6">
        <v>5</v>
      </c>
      <c r="P14" s="6">
        <v>9</v>
      </c>
      <c r="Q14" s="6">
        <v>5</v>
      </c>
      <c r="R14" s="6">
        <v>4</v>
      </c>
      <c r="S14" s="6">
        <v>4</v>
      </c>
      <c r="T14" s="6">
        <v>7</v>
      </c>
      <c r="U14" s="1">
        <f t="shared" si="0"/>
        <v>92</v>
      </c>
      <c r="W14" s="8">
        <v>45439</v>
      </c>
      <c r="X14" s="1">
        <v>82</v>
      </c>
      <c r="Y14" s="9">
        <f>SUM($X$4:X14)/Z14</f>
        <v>89.454545454545453</v>
      </c>
      <c r="Z14">
        <v>11</v>
      </c>
    </row>
    <row r="15" spans="1:26" x14ac:dyDescent="0.3">
      <c r="B15" s="10">
        <v>45439</v>
      </c>
      <c r="C15" s="6">
        <v>5</v>
      </c>
      <c r="D15" s="6">
        <v>4</v>
      </c>
      <c r="E15" s="6">
        <v>3</v>
      </c>
      <c r="F15" s="6">
        <v>5</v>
      </c>
      <c r="G15" s="6">
        <v>3</v>
      </c>
      <c r="H15" s="6">
        <v>4</v>
      </c>
      <c r="I15" s="6">
        <v>7</v>
      </c>
      <c r="J15" s="6">
        <v>4</v>
      </c>
      <c r="K15" s="6">
        <v>6</v>
      </c>
      <c r="L15" s="6">
        <v>7</v>
      </c>
      <c r="M15" s="6">
        <v>5</v>
      </c>
      <c r="N15" s="6">
        <v>2</v>
      </c>
      <c r="O15" s="6">
        <v>4</v>
      </c>
      <c r="P15" s="6">
        <v>5</v>
      </c>
      <c r="Q15" s="6">
        <v>5</v>
      </c>
      <c r="R15" s="6">
        <v>3</v>
      </c>
      <c r="S15" s="6">
        <v>5</v>
      </c>
      <c r="T15" s="6">
        <v>5</v>
      </c>
      <c r="U15" s="1">
        <f t="shared" si="0"/>
        <v>82</v>
      </c>
      <c r="W15" s="8">
        <v>45477</v>
      </c>
      <c r="X15" s="1">
        <v>79</v>
      </c>
      <c r="Y15" s="9">
        <f>SUM($X$4:X15)/Z15</f>
        <v>88.583333333333329</v>
      </c>
      <c r="Z15">
        <v>12</v>
      </c>
    </row>
    <row r="16" spans="1:26" x14ac:dyDescent="0.3">
      <c r="B16" s="10">
        <v>45477</v>
      </c>
      <c r="C16" s="6">
        <v>6</v>
      </c>
      <c r="D16" s="6">
        <v>4</v>
      </c>
      <c r="E16" s="6">
        <v>3</v>
      </c>
      <c r="F16" s="6">
        <v>4</v>
      </c>
      <c r="G16" s="6">
        <v>4</v>
      </c>
      <c r="H16" s="6">
        <v>4</v>
      </c>
      <c r="I16" s="6">
        <v>5</v>
      </c>
      <c r="J16" s="6">
        <v>4</v>
      </c>
      <c r="K16" s="6">
        <v>6</v>
      </c>
      <c r="L16" s="6">
        <v>5</v>
      </c>
      <c r="M16" s="6">
        <v>4</v>
      </c>
      <c r="N16" s="6">
        <v>3</v>
      </c>
      <c r="O16" s="6">
        <v>4</v>
      </c>
      <c r="P16" s="6">
        <v>5</v>
      </c>
      <c r="Q16" s="6">
        <v>5</v>
      </c>
      <c r="R16" s="6">
        <v>3</v>
      </c>
      <c r="S16" s="6">
        <v>5</v>
      </c>
      <c r="T16" s="6">
        <v>5</v>
      </c>
      <c r="U16" s="33">
        <f t="shared" si="0"/>
        <v>79</v>
      </c>
      <c r="W16" s="8">
        <v>45491</v>
      </c>
      <c r="X16" s="1">
        <v>76</v>
      </c>
      <c r="Y16" s="9">
        <f>SUM($X$4:X16)/Z16</f>
        <v>87.615384615384613</v>
      </c>
      <c r="Z16">
        <v>13</v>
      </c>
    </row>
    <row r="17" spans="1:26" x14ac:dyDescent="0.3">
      <c r="B17" s="10">
        <v>45491</v>
      </c>
      <c r="C17" s="6">
        <v>6</v>
      </c>
      <c r="D17" s="6">
        <v>5</v>
      </c>
      <c r="E17" s="6">
        <v>3</v>
      </c>
      <c r="F17" s="6">
        <v>5</v>
      </c>
      <c r="G17" s="6">
        <v>4</v>
      </c>
      <c r="H17" s="6">
        <v>4</v>
      </c>
      <c r="I17" s="6">
        <v>4</v>
      </c>
      <c r="J17" s="6">
        <v>5</v>
      </c>
      <c r="K17" s="6">
        <v>5</v>
      </c>
      <c r="L17" s="6">
        <v>4</v>
      </c>
      <c r="M17" s="6">
        <v>4</v>
      </c>
      <c r="N17" s="6">
        <v>2</v>
      </c>
      <c r="O17" s="6">
        <v>4</v>
      </c>
      <c r="P17" s="6">
        <v>2</v>
      </c>
      <c r="Q17" s="6">
        <v>4</v>
      </c>
      <c r="R17" s="6">
        <v>5</v>
      </c>
      <c r="S17" s="6">
        <v>5</v>
      </c>
      <c r="T17" s="6">
        <v>5</v>
      </c>
      <c r="U17" s="33">
        <f t="shared" ref="U17" si="1">SUM(C17:T17)</f>
        <v>76</v>
      </c>
      <c r="W17" s="8">
        <v>45104</v>
      </c>
      <c r="X17" s="1">
        <v>79</v>
      </c>
      <c r="Y17" s="9">
        <f>SUM($X$4:X17)/Z17</f>
        <v>87</v>
      </c>
      <c r="Z17">
        <v>14</v>
      </c>
    </row>
    <row r="18" spans="1:26" x14ac:dyDescent="0.3">
      <c r="B18" s="1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">
        <f t="shared" si="0"/>
        <v>0</v>
      </c>
      <c r="W18" s="8">
        <v>45113</v>
      </c>
      <c r="X18" s="1">
        <v>77</v>
      </c>
      <c r="Y18" s="9">
        <f>SUM($X$4:X18)/Z18</f>
        <v>86.333333333333329</v>
      </c>
      <c r="Z18">
        <v>15</v>
      </c>
    </row>
    <row r="19" spans="1:26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W19" s="8">
        <v>45166</v>
      </c>
      <c r="X19" s="1">
        <v>74</v>
      </c>
      <c r="Y19" s="9">
        <f>SUM($X$4:X19)/Z19</f>
        <v>85.5625</v>
      </c>
      <c r="Z19">
        <v>16</v>
      </c>
    </row>
    <row r="20" spans="1:26" x14ac:dyDescent="0.3">
      <c r="A20" t="s">
        <v>13</v>
      </c>
      <c r="B20" s="2" t="s">
        <v>1</v>
      </c>
      <c r="C20" s="1">
        <v>4</v>
      </c>
      <c r="D20" s="1">
        <v>4</v>
      </c>
      <c r="E20" s="1">
        <v>3</v>
      </c>
      <c r="F20" s="1">
        <v>5</v>
      </c>
      <c r="G20" s="1">
        <v>4</v>
      </c>
      <c r="H20" s="1">
        <v>4</v>
      </c>
      <c r="I20" s="1">
        <v>3</v>
      </c>
      <c r="J20" s="1">
        <v>3</v>
      </c>
      <c r="K20" s="1">
        <v>4</v>
      </c>
      <c r="L20" s="1">
        <v>5</v>
      </c>
      <c r="M20" s="1">
        <v>4</v>
      </c>
      <c r="N20" s="1">
        <v>4</v>
      </c>
      <c r="O20" s="1">
        <v>5</v>
      </c>
      <c r="P20" s="1">
        <v>4</v>
      </c>
      <c r="Q20" s="1">
        <v>3</v>
      </c>
      <c r="R20" s="1">
        <v>3</v>
      </c>
      <c r="S20" s="1">
        <v>4</v>
      </c>
      <c r="T20" s="1">
        <v>4</v>
      </c>
      <c r="U20" s="1">
        <f>SUM(C20:T20)</f>
        <v>70</v>
      </c>
      <c r="W20" s="8">
        <v>45175</v>
      </c>
      <c r="X20" s="1">
        <v>77</v>
      </c>
      <c r="Y20" s="9">
        <f>SUM($X$4:X20)/Z20</f>
        <v>85.058823529411768</v>
      </c>
      <c r="Z20">
        <v>17</v>
      </c>
    </row>
    <row r="21" spans="1:26" x14ac:dyDescent="0.3">
      <c r="B21" s="10">
        <v>45104</v>
      </c>
      <c r="C21" s="6">
        <v>4</v>
      </c>
      <c r="D21" s="6">
        <v>6</v>
      </c>
      <c r="E21" s="6">
        <v>4</v>
      </c>
      <c r="F21" s="6">
        <v>5</v>
      </c>
      <c r="G21" s="6">
        <v>4</v>
      </c>
      <c r="H21" s="6">
        <v>4</v>
      </c>
      <c r="I21" s="6">
        <v>4</v>
      </c>
      <c r="J21" s="6">
        <v>4</v>
      </c>
      <c r="K21" s="6">
        <v>5</v>
      </c>
      <c r="L21" s="6">
        <v>6</v>
      </c>
      <c r="M21" s="6">
        <v>5</v>
      </c>
      <c r="N21" s="6">
        <v>5</v>
      </c>
      <c r="O21" s="6">
        <v>4</v>
      </c>
      <c r="P21" s="6">
        <v>4</v>
      </c>
      <c r="Q21" s="6">
        <v>3</v>
      </c>
      <c r="R21" s="6">
        <v>3</v>
      </c>
      <c r="S21" s="6">
        <v>5</v>
      </c>
      <c r="T21" s="6">
        <v>4</v>
      </c>
      <c r="U21" s="33">
        <f>SUM(C21:T21)</f>
        <v>79</v>
      </c>
      <c r="W21" s="8">
        <v>45510</v>
      </c>
      <c r="X21" s="1">
        <v>68</v>
      </c>
      <c r="Y21" s="9">
        <f>SUM($X$4:X21)/Z21</f>
        <v>84.111111111111114</v>
      </c>
      <c r="Z21">
        <v>18</v>
      </c>
    </row>
    <row r="22" spans="1:26" x14ac:dyDescent="0.3">
      <c r="B22" s="10">
        <v>45113</v>
      </c>
      <c r="C22" s="6">
        <v>4</v>
      </c>
      <c r="D22" s="6">
        <v>6</v>
      </c>
      <c r="E22" s="6">
        <v>4</v>
      </c>
      <c r="F22" s="6">
        <v>4</v>
      </c>
      <c r="G22" s="6">
        <v>4</v>
      </c>
      <c r="H22" s="6">
        <v>5</v>
      </c>
      <c r="I22" s="6">
        <v>3</v>
      </c>
      <c r="J22" s="6">
        <v>3</v>
      </c>
      <c r="K22" s="6">
        <v>5</v>
      </c>
      <c r="L22" s="6">
        <v>6</v>
      </c>
      <c r="M22" s="6">
        <v>4</v>
      </c>
      <c r="N22" s="6">
        <v>5</v>
      </c>
      <c r="O22" s="6">
        <v>5</v>
      </c>
      <c r="P22" s="6">
        <v>4</v>
      </c>
      <c r="Q22" s="6">
        <v>4</v>
      </c>
      <c r="R22" s="6">
        <v>2</v>
      </c>
      <c r="S22" s="6">
        <v>4</v>
      </c>
      <c r="T22" s="6">
        <v>5</v>
      </c>
      <c r="U22" s="33">
        <f t="shared" ref="U22:U26" si="2">SUM(C22:T22)</f>
        <v>77</v>
      </c>
      <c r="W22" s="8">
        <v>45159</v>
      </c>
      <c r="X22" s="1">
        <v>83</v>
      </c>
      <c r="Y22" s="9">
        <f>SUM($X$4:X22)/Z22</f>
        <v>84.05263157894737</v>
      </c>
      <c r="Z22">
        <v>19</v>
      </c>
    </row>
    <row r="23" spans="1:26" x14ac:dyDescent="0.3">
      <c r="B23" s="10">
        <v>45166</v>
      </c>
      <c r="C23" s="6">
        <v>3</v>
      </c>
      <c r="D23" s="6">
        <v>4</v>
      </c>
      <c r="E23" s="6">
        <v>4</v>
      </c>
      <c r="F23" s="6">
        <v>4</v>
      </c>
      <c r="G23" s="6">
        <v>3</v>
      </c>
      <c r="H23" s="6">
        <v>5</v>
      </c>
      <c r="I23" s="6">
        <v>2</v>
      </c>
      <c r="J23" s="6">
        <v>4</v>
      </c>
      <c r="K23" s="6">
        <v>4</v>
      </c>
      <c r="L23" s="6">
        <v>6</v>
      </c>
      <c r="M23" s="6">
        <v>5</v>
      </c>
      <c r="N23" s="6">
        <v>5</v>
      </c>
      <c r="O23" s="6">
        <v>5</v>
      </c>
      <c r="P23" s="6">
        <v>4</v>
      </c>
      <c r="Q23" s="6">
        <v>4</v>
      </c>
      <c r="R23" s="6">
        <v>3</v>
      </c>
      <c r="S23" s="6">
        <v>4</v>
      </c>
      <c r="T23" s="6">
        <v>5</v>
      </c>
      <c r="U23" s="33">
        <f t="shared" si="2"/>
        <v>74</v>
      </c>
      <c r="W23" s="8">
        <v>45418</v>
      </c>
      <c r="X23" s="1">
        <v>83</v>
      </c>
      <c r="Y23" s="9">
        <f>SUM($X$4:X23)/Z23</f>
        <v>84</v>
      </c>
      <c r="Z23">
        <v>20</v>
      </c>
    </row>
    <row r="24" spans="1:26" x14ac:dyDescent="0.3">
      <c r="B24" s="10">
        <v>45175</v>
      </c>
      <c r="C24" s="6">
        <v>3</v>
      </c>
      <c r="D24" s="6">
        <v>4</v>
      </c>
      <c r="E24" s="6">
        <v>4</v>
      </c>
      <c r="F24" s="6">
        <v>4</v>
      </c>
      <c r="G24" s="6">
        <v>4</v>
      </c>
      <c r="H24" s="6">
        <v>4</v>
      </c>
      <c r="I24" s="6">
        <v>3</v>
      </c>
      <c r="J24" s="6">
        <v>4</v>
      </c>
      <c r="K24" s="6">
        <v>4</v>
      </c>
      <c r="L24" s="6">
        <v>6</v>
      </c>
      <c r="M24" s="6">
        <v>7</v>
      </c>
      <c r="N24" s="6">
        <v>5</v>
      </c>
      <c r="O24" s="6">
        <v>6</v>
      </c>
      <c r="P24" s="6">
        <v>4</v>
      </c>
      <c r="Q24" s="6">
        <v>3</v>
      </c>
      <c r="R24" s="6">
        <v>3</v>
      </c>
      <c r="S24" s="6">
        <v>5</v>
      </c>
      <c r="T24" s="6">
        <v>4</v>
      </c>
      <c r="U24" s="33">
        <f t="shared" si="2"/>
        <v>77</v>
      </c>
      <c r="W24" s="8">
        <v>45421</v>
      </c>
      <c r="X24" s="1">
        <v>78</v>
      </c>
      <c r="Y24" s="9">
        <f>SUM($X$4:X24)/Z24</f>
        <v>83.714285714285708</v>
      </c>
      <c r="Z24">
        <v>21</v>
      </c>
    </row>
    <row r="25" spans="1:26" x14ac:dyDescent="0.3">
      <c r="B25" s="10">
        <v>45510</v>
      </c>
      <c r="C25" s="6">
        <v>5</v>
      </c>
      <c r="D25" s="6">
        <v>4</v>
      </c>
      <c r="E25" s="6">
        <v>4</v>
      </c>
      <c r="F25" s="6">
        <v>5</v>
      </c>
      <c r="G25" s="6">
        <v>3</v>
      </c>
      <c r="H25" s="6">
        <v>4</v>
      </c>
      <c r="I25" s="6">
        <v>3</v>
      </c>
      <c r="J25" s="6">
        <v>3</v>
      </c>
      <c r="K25" s="6">
        <v>4</v>
      </c>
      <c r="L25" s="6">
        <v>4</v>
      </c>
      <c r="M25" s="6">
        <v>3</v>
      </c>
      <c r="N25" s="6">
        <v>3</v>
      </c>
      <c r="O25" s="6">
        <v>4</v>
      </c>
      <c r="P25" s="6">
        <v>4</v>
      </c>
      <c r="Q25" s="6">
        <v>4</v>
      </c>
      <c r="R25" s="6">
        <v>3</v>
      </c>
      <c r="S25" s="6">
        <v>4</v>
      </c>
      <c r="T25" s="6">
        <v>4</v>
      </c>
      <c r="U25" s="33">
        <f t="shared" si="2"/>
        <v>68</v>
      </c>
      <c r="W25" s="8">
        <v>45516</v>
      </c>
      <c r="X25" s="1">
        <v>99</v>
      </c>
      <c r="Y25" s="9">
        <f>SUM($X$4:X25)/Z25</f>
        <v>84.409090909090907</v>
      </c>
      <c r="Z25">
        <v>22</v>
      </c>
    </row>
    <row r="26" spans="1:26" x14ac:dyDescent="0.3">
      <c r="B26" s="10">
        <v>45527</v>
      </c>
      <c r="C26" s="6">
        <v>4</v>
      </c>
      <c r="D26" s="6">
        <v>3</v>
      </c>
      <c r="E26" s="6">
        <v>3</v>
      </c>
      <c r="F26" s="6">
        <v>5</v>
      </c>
      <c r="G26" s="6">
        <v>4</v>
      </c>
      <c r="H26" s="6">
        <v>6</v>
      </c>
      <c r="I26" s="6">
        <v>3</v>
      </c>
      <c r="J26" s="6">
        <v>3</v>
      </c>
      <c r="K26" s="6">
        <v>4</v>
      </c>
      <c r="L26" s="6">
        <v>5</v>
      </c>
      <c r="M26" s="6">
        <v>3</v>
      </c>
      <c r="N26" s="6">
        <v>5</v>
      </c>
      <c r="O26" s="6">
        <v>5</v>
      </c>
      <c r="P26" s="6">
        <v>4</v>
      </c>
      <c r="Q26" s="6">
        <v>3</v>
      </c>
      <c r="R26" s="6">
        <v>2</v>
      </c>
      <c r="S26" s="6">
        <v>4</v>
      </c>
      <c r="T26" s="6">
        <v>4</v>
      </c>
      <c r="U26" s="1">
        <f t="shared" si="2"/>
        <v>70</v>
      </c>
      <c r="W26" s="8">
        <v>45518</v>
      </c>
      <c r="X26" s="1">
        <v>85</v>
      </c>
      <c r="Y26" s="9">
        <f>SUM($X$4:X26)/Z26</f>
        <v>84.434782608695656</v>
      </c>
      <c r="Z26">
        <v>23</v>
      </c>
    </row>
    <row r="27" spans="1:26" x14ac:dyDescent="0.3">
      <c r="B27" s="1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">
        <f>SUM(C27:T27)</f>
        <v>0</v>
      </c>
      <c r="W27" s="8">
        <v>45519</v>
      </c>
      <c r="X27" s="1">
        <v>81</v>
      </c>
      <c r="Y27" s="9">
        <f>SUM($X$4:X27)/Z27</f>
        <v>84.291666666666671</v>
      </c>
      <c r="Z27">
        <v>24</v>
      </c>
    </row>
    <row r="28" spans="1:26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W28" s="19">
        <v>45512</v>
      </c>
      <c r="X28" s="1">
        <v>89</v>
      </c>
      <c r="Y28" s="9">
        <f>SUM($X$4:X28)/Z28</f>
        <v>84.48</v>
      </c>
      <c r="Z28">
        <v>25</v>
      </c>
    </row>
    <row r="29" spans="1:26" x14ac:dyDescent="0.3">
      <c r="A29" t="s">
        <v>14</v>
      </c>
      <c r="B29" s="2" t="s">
        <v>1</v>
      </c>
      <c r="C29" s="1">
        <v>4</v>
      </c>
      <c r="D29" s="1">
        <v>5</v>
      </c>
      <c r="E29" s="1">
        <v>3</v>
      </c>
      <c r="F29" s="1">
        <v>4</v>
      </c>
      <c r="G29" s="1">
        <v>5</v>
      </c>
      <c r="H29" s="1">
        <v>3</v>
      </c>
      <c r="I29" s="1">
        <v>4</v>
      </c>
      <c r="J29" s="1">
        <v>4</v>
      </c>
      <c r="K29" s="1">
        <v>4</v>
      </c>
      <c r="L29" s="1">
        <v>4</v>
      </c>
      <c r="M29" s="1">
        <v>4</v>
      </c>
      <c r="N29" s="1">
        <v>3</v>
      </c>
      <c r="O29" s="1">
        <v>4</v>
      </c>
      <c r="P29" s="1">
        <v>5</v>
      </c>
      <c r="Q29" s="1">
        <v>4</v>
      </c>
      <c r="R29" s="1">
        <v>3</v>
      </c>
      <c r="S29" s="1">
        <v>4</v>
      </c>
      <c r="T29" s="1">
        <v>5</v>
      </c>
      <c r="U29" s="1">
        <f>SUM(C29:T29)</f>
        <v>72</v>
      </c>
      <c r="W29" s="19">
        <v>45527</v>
      </c>
      <c r="X29" s="1">
        <f>U26</f>
        <v>70</v>
      </c>
      <c r="Y29" s="9">
        <f>SUM($X$4:X29)/Z29</f>
        <v>83.92307692307692</v>
      </c>
      <c r="Z29">
        <v>26</v>
      </c>
    </row>
    <row r="30" spans="1:26" x14ac:dyDescent="0.3">
      <c r="B30" s="10">
        <v>45159</v>
      </c>
      <c r="C30" s="6">
        <v>6</v>
      </c>
      <c r="D30" s="6">
        <v>7</v>
      </c>
      <c r="E30" s="6">
        <v>4</v>
      </c>
      <c r="F30" s="6">
        <v>5</v>
      </c>
      <c r="G30" s="6">
        <v>7</v>
      </c>
      <c r="H30" s="6">
        <v>3</v>
      </c>
      <c r="I30" s="6">
        <v>3</v>
      </c>
      <c r="J30" s="6">
        <v>5</v>
      </c>
      <c r="K30" s="6">
        <v>4</v>
      </c>
      <c r="L30" s="6">
        <v>5</v>
      </c>
      <c r="M30" s="6">
        <v>5</v>
      </c>
      <c r="N30" s="6">
        <v>4</v>
      </c>
      <c r="O30" s="6">
        <v>3</v>
      </c>
      <c r="P30" s="6">
        <v>5</v>
      </c>
      <c r="Q30" s="6">
        <v>3</v>
      </c>
      <c r="R30" s="6">
        <v>4</v>
      </c>
      <c r="S30" s="6">
        <v>4</v>
      </c>
      <c r="T30" s="6">
        <v>6</v>
      </c>
      <c r="U30" s="1">
        <f>SUM(C30:T30)</f>
        <v>83</v>
      </c>
      <c r="W30" s="19">
        <f>B60</f>
        <v>45546</v>
      </c>
      <c r="X30" s="1">
        <f>U60</f>
        <v>86</v>
      </c>
      <c r="Y30" s="9">
        <f>SUM($X$4:X30)/Z30</f>
        <v>84</v>
      </c>
      <c r="Z30">
        <v>27</v>
      </c>
    </row>
    <row r="31" spans="1:26" x14ac:dyDescent="0.3">
      <c r="B31" s="10">
        <v>45418</v>
      </c>
      <c r="C31" s="6">
        <v>4</v>
      </c>
      <c r="D31" s="6">
        <v>7</v>
      </c>
      <c r="E31" s="6">
        <v>5</v>
      </c>
      <c r="F31" s="6">
        <v>3</v>
      </c>
      <c r="G31" s="6">
        <v>7</v>
      </c>
      <c r="H31" s="6">
        <v>3</v>
      </c>
      <c r="I31" s="6">
        <v>4</v>
      </c>
      <c r="J31" s="6">
        <v>5</v>
      </c>
      <c r="K31" s="6">
        <v>4</v>
      </c>
      <c r="L31" s="6">
        <v>4</v>
      </c>
      <c r="M31" s="6">
        <v>4</v>
      </c>
      <c r="N31" s="6">
        <v>5</v>
      </c>
      <c r="O31" s="6">
        <v>3</v>
      </c>
      <c r="P31" s="6">
        <v>6</v>
      </c>
      <c r="Q31" s="6">
        <v>4</v>
      </c>
      <c r="R31" s="6">
        <v>4</v>
      </c>
      <c r="S31" s="6">
        <v>4</v>
      </c>
      <c r="T31" s="6">
        <v>7</v>
      </c>
      <c r="U31" s="1">
        <f t="shared" ref="U31:U33" si="3">SUM(C31:T31)</f>
        <v>83</v>
      </c>
      <c r="W31" s="1"/>
      <c r="X31" s="1"/>
      <c r="Y31" s="9"/>
    </row>
    <row r="32" spans="1:26" x14ac:dyDescent="0.3">
      <c r="B32" s="10">
        <v>45421</v>
      </c>
      <c r="C32" s="6">
        <v>5</v>
      </c>
      <c r="D32" s="6">
        <v>5</v>
      </c>
      <c r="E32" s="6">
        <v>5</v>
      </c>
      <c r="F32" s="6">
        <v>5</v>
      </c>
      <c r="G32" s="6">
        <v>6</v>
      </c>
      <c r="H32" s="6">
        <v>4</v>
      </c>
      <c r="I32" s="6">
        <v>4</v>
      </c>
      <c r="J32" s="6">
        <v>4</v>
      </c>
      <c r="K32" s="6">
        <v>4</v>
      </c>
      <c r="L32" s="6">
        <v>5</v>
      </c>
      <c r="M32" s="6">
        <v>5</v>
      </c>
      <c r="N32" s="6">
        <v>3</v>
      </c>
      <c r="O32" s="6">
        <v>4</v>
      </c>
      <c r="P32" s="6">
        <v>4</v>
      </c>
      <c r="Q32" s="6">
        <v>4</v>
      </c>
      <c r="R32" s="6">
        <v>3</v>
      </c>
      <c r="S32" s="6">
        <v>4</v>
      </c>
      <c r="T32" s="6">
        <v>4</v>
      </c>
      <c r="U32" s="33">
        <f t="shared" si="3"/>
        <v>78</v>
      </c>
      <c r="W32" s="1"/>
      <c r="X32" s="1"/>
      <c r="Y32" s="9"/>
    </row>
    <row r="33" spans="1:25" x14ac:dyDescent="0.3">
      <c r="B33" s="1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">
        <f t="shared" si="3"/>
        <v>0</v>
      </c>
      <c r="W33" s="1"/>
      <c r="X33" s="1"/>
      <c r="Y33" s="9"/>
    </row>
    <row r="34" spans="1:25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W34" s="1"/>
      <c r="X34" s="1"/>
      <c r="Y34" s="9"/>
    </row>
    <row r="35" spans="1:25" x14ac:dyDescent="0.3">
      <c r="A35" t="s">
        <v>32</v>
      </c>
      <c r="B35" s="2" t="s">
        <v>1</v>
      </c>
      <c r="C35" s="1">
        <v>4</v>
      </c>
      <c r="D35" s="1">
        <v>4</v>
      </c>
      <c r="E35" s="1">
        <v>3</v>
      </c>
      <c r="F35" s="1">
        <v>4</v>
      </c>
      <c r="G35" s="1">
        <v>5</v>
      </c>
      <c r="H35" s="1">
        <v>3</v>
      </c>
      <c r="I35" s="1">
        <v>5</v>
      </c>
      <c r="J35" s="1">
        <v>4</v>
      </c>
      <c r="K35" s="1">
        <v>4</v>
      </c>
      <c r="L35" s="1">
        <v>4</v>
      </c>
      <c r="M35" s="1">
        <v>4</v>
      </c>
      <c r="N35" s="1">
        <v>3</v>
      </c>
      <c r="O35" s="1">
        <v>4</v>
      </c>
      <c r="P35" s="1">
        <v>5</v>
      </c>
      <c r="Q35" s="1">
        <v>3</v>
      </c>
      <c r="R35" s="1">
        <v>5</v>
      </c>
      <c r="S35" s="1">
        <v>4</v>
      </c>
      <c r="T35" s="1">
        <v>4</v>
      </c>
      <c r="U35" s="1">
        <f>SUM(C35:T35)</f>
        <v>72</v>
      </c>
    </row>
    <row r="36" spans="1:25" x14ac:dyDescent="0.3">
      <c r="B36" s="10">
        <v>45516</v>
      </c>
      <c r="C36" s="6">
        <v>6</v>
      </c>
      <c r="D36" s="6">
        <v>10</v>
      </c>
      <c r="E36" s="6">
        <v>5</v>
      </c>
      <c r="F36" s="6">
        <v>7</v>
      </c>
      <c r="G36" s="6">
        <v>6</v>
      </c>
      <c r="H36" s="6">
        <v>3</v>
      </c>
      <c r="I36" s="6">
        <v>7</v>
      </c>
      <c r="J36" s="6">
        <v>4</v>
      </c>
      <c r="K36" s="6">
        <v>8</v>
      </c>
      <c r="L36" s="6">
        <v>9</v>
      </c>
      <c r="M36" s="6">
        <v>5</v>
      </c>
      <c r="N36" s="6">
        <v>3</v>
      </c>
      <c r="O36" s="6">
        <v>5</v>
      </c>
      <c r="P36" s="6">
        <v>4</v>
      </c>
      <c r="Q36" s="6">
        <v>3</v>
      </c>
      <c r="R36" s="6">
        <v>5</v>
      </c>
      <c r="S36" s="6">
        <v>5</v>
      </c>
      <c r="T36" s="6">
        <v>4</v>
      </c>
      <c r="U36" s="1">
        <f>SUM(C36:T36)</f>
        <v>99</v>
      </c>
    </row>
    <row r="37" spans="1:25" x14ac:dyDescent="0.3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1">
        <f>SUM(C37:T37)</f>
        <v>0</v>
      </c>
    </row>
    <row r="38" spans="1:25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5" x14ac:dyDescent="0.3">
      <c r="A39" t="s">
        <v>33</v>
      </c>
      <c r="B39" s="2" t="s">
        <v>1</v>
      </c>
      <c r="C39" s="1">
        <v>4</v>
      </c>
      <c r="D39" s="1">
        <v>3</v>
      </c>
      <c r="E39" s="1">
        <v>5</v>
      </c>
      <c r="F39" s="1">
        <v>4</v>
      </c>
      <c r="G39" s="1">
        <v>3</v>
      </c>
      <c r="H39" s="1">
        <v>4</v>
      </c>
      <c r="I39" s="1">
        <v>4</v>
      </c>
      <c r="J39" s="1">
        <v>5</v>
      </c>
      <c r="K39" s="1">
        <v>4</v>
      </c>
      <c r="L39" s="1">
        <v>4</v>
      </c>
      <c r="M39" s="1">
        <v>4</v>
      </c>
      <c r="N39" s="1">
        <v>3</v>
      </c>
      <c r="O39" s="1">
        <v>4</v>
      </c>
      <c r="P39" s="1">
        <v>4</v>
      </c>
      <c r="Q39" s="1">
        <v>5</v>
      </c>
      <c r="R39" s="1">
        <v>3</v>
      </c>
      <c r="S39" s="1">
        <v>4</v>
      </c>
      <c r="T39" s="1">
        <v>5</v>
      </c>
      <c r="U39" s="1">
        <f>SUM(C39:T39)</f>
        <v>72</v>
      </c>
    </row>
    <row r="40" spans="1:25" x14ac:dyDescent="0.3">
      <c r="B40" s="10">
        <v>45518</v>
      </c>
      <c r="C40" s="6">
        <v>5</v>
      </c>
      <c r="D40" s="6">
        <v>3</v>
      </c>
      <c r="E40" s="6">
        <v>4</v>
      </c>
      <c r="F40" s="6">
        <v>5</v>
      </c>
      <c r="G40" s="6">
        <v>5</v>
      </c>
      <c r="H40" s="6">
        <v>4</v>
      </c>
      <c r="I40" s="6">
        <v>5</v>
      </c>
      <c r="J40" s="6">
        <v>5</v>
      </c>
      <c r="K40" s="6">
        <v>6</v>
      </c>
      <c r="L40" s="6">
        <v>6</v>
      </c>
      <c r="M40" s="6">
        <v>5</v>
      </c>
      <c r="N40" s="6">
        <v>3</v>
      </c>
      <c r="O40" s="6">
        <v>5</v>
      </c>
      <c r="P40" s="6">
        <v>5</v>
      </c>
      <c r="Q40" s="6">
        <v>6</v>
      </c>
      <c r="R40" s="6">
        <v>4</v>
      </c>
      <c r="S40" s="6">
        <v>4</v>
      </c>
      <c r="T40" s="6">
        <v>5</v>
      </c>
      <c r="U40" s="1">
        <f>SUM(C40:T40)</f>
        <v>85</v>
      </c>
    </row>
    <row r="41" spans="1:25" x14ac:dyDescent="0.3"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1">
        <f>SUM(C41:T41)</f>
        <v>0</v>
      </c>
    </row>
    <row r="42" spans="1:25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5" x14ac:dyDescent="0.3">
      <c r="A43" t="s">
        <v>34</v>
      </c>
      <c r="B43" s="2" t="s">
        <v>1</v>
      </c>
      <c r="C43" s="1">
        <v>5</v>
      </c>
      <c r="D43" s="1">
        <v>4</v>
      </c>
      <c r="E43" s="1">
        <v>3</v>
      </c>
      <c r="F43" s="1">
        <v>4</v>
      </c>
      <c r="G43" s="1">
        <v>5</v>
      </c>
      <c r="H43" s="1">
        <v>4</v>
      </c>
      <c r="I43" s="1">
        <v>4</v>
      </c>
      <c r="J43" s="1">
        <v>3</v>
      </c>
      <c r="K43" s="1">
        <v>4</v>
      </c>
      <c r="L43" s="1">
        <v>4</v>
      </c>
      <c r="M43" s="1">
        <v>3</v>
      </c>
      <c r="N43" s="1">
        <v>5</v>
      </c>
      <c r="O43" s="1">
        <v>4</v>
      </c>
      <c r="P43" s="1">
        <v>4</v>
      </c>
      <c r="Q43" s="1">
        <v>3</v>
      </c>
      <c r="R43" s="1">
        <v>4</v>
      </c>
      <c r="S43" s="1">
        <v>5</v>
      </c>
      <c r="T43" s="1">
        <v>4</v>
      </c>
      <c r="U43" s="1">
        <f>SUM(C43:T43)</f>
        <v>72</v>
      </c>
    </row>
    <row r="44" spans="1:25" x14ac:dyDescent="0.3">
      <c r="B44" s="10">
        <v>45519</v>
      </c>
      <c r="C44" s="6">
        <v>5</v>
      </c>
      <c r="D44" s="6">
        <v>5</v>
      </c>
      <c r="E44" s="6">
        <v>4</v>
      </c>
      <c r="F44" s="6">
        <v>5</v>
      </c>
      <c r="G44" s="6">
        <v>5</v>
      </c>
      <c r="H44" s="6">
        <v>4</v>
      </c>
      <c r="I44" s="6">
        <v>4</v>
      </c>
      <c r="J44" s="6">
        <v>4</v>
      </c>
      <c r="K44" s="6">
        <v>5</v>
      </c>
      <c r="L44" s="6">
        <v>6</v>
      </c>
      <c r="M44" s="6">
        <v>3</v>
      </c>
      <c r="N44" s="6">
        <v>5</v>
      </c>
      <c r="O44" s="6">
        <v>4</v>
      </c>
      <c r="P44" s="6">
        <v>5</v>
      </c>
      <c r="Q44" s="6">
        <v>4</v>
      </c>
      <c r="R44" s="6">
        <v>4</v>
      </c>
      <c r="S44" s="6">
        <v>5</v>
      </c>
      <c r="T44" s="6">
        <v>4</v>
      </c>
      <c r="U44" s="1">
        <f>SUM(C44:T44)</f>
        <v>81</v>
      </c>
    </row>
    <row r="45" spans="1:25" x14ac:dyDescent="0.3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1">
        <f>SUM(C45:T45)</f>
        <v>0</v>
      </c>
    </row>
    <row r="47" spans="1:25" x14ac:dyDescent="0.3">
      <c r="A47" t="s">
        <v>35</v>
      </c>
      <c r="B47" s="2" t="s">
        <v>1</v>
      </c>
      <c r="C47" s="1">
        <v>4</v>
      </c>
      <c r="D47" s="1">
        <v>3</v>
      </c>
      <c r="E47" s="1">
        <v>5</v>
      </c>
      <c r="F47" s="1">
        <v>4</v>
      </c>
      <c r="G47" s="1">
        <v>5</v>
      </c>
      <c r="H47" s="1">
        <v>4</v>
      </c>
      <c r="I47" s="1">
        <v>3</v>
      </c>
      <c r="J47" s="1">
        <v>4</v>
      </c>
      <c r="K47" s="1">
        <v>5</v>
      </c>
      <c r="L47" s="1">
        <v>3</v>
      </c>
      <c r="M47" s="1">
        <v>4</v>
      </c>
      <c r="N47" s="1">
        <v>5</v>
      </c>
      <c r="O47" s="1">
        <v>4</v>
      </c>
      <c r="P47" s="1">
        <v>3</v>
      </c>
      <c r="Q47" s="1">
        <v>4</v>
      </c>
      <c r="R47" s="1">
        <v>4</v>
      </c>
      <c r="S47" s="1">
        <v>3</v>
      </c>
      <c r="T47" s="1">
        <v>4</v>
      </c>
      <c r="U47" s="1">
        <f>SUM(C47:T47)</f>
        <v>71</v>
      </c>
    </row>
    <row r="48" spans="1:25" x14ac:dyDescent="0.3">
      <c r="B48" s="10">
        <v>45512</v>
      </c>
      <c r="C48" s="6">
        <v>4</v>
      </c>
      <c r="D48" s="6">
        <v>4</v>
      </c>
      <c r="E48" s="6">
        <v>5</v>
      </c>
      <c r="F48" s="6">
        <v>4</v>
      </c>
      <c r="G48" s="6">
        <v>8</v>
      </c>
      <c r="H48" s="6">
        <v>6</v>
      </c>
      <c r="I48" s="6">
        <v>4</v>
      </c>
      <c r="J48" s="6">
        <v>4</v>
      </c>
      <c r="K48" s="6">
        <v>5</v>
      </c>
      <c r="L48" s="6">
        <v>4</v>
      </c>
      <c r="M48" s="6">
        <v>6</v>
      </c>
      <c r="N48" s="6">
        <v>4</v>
      </c>
      <c r="O48" s="6">
        <v>6</v>
      </c>
      <c r="P48" s="6">
        <v>4</v>
      </c>
      <c r="Q48" s="6">
        <v>4</v>
      </c>
      <c r="R48" s="6">
        <v>6</v>
      </c>
      <c r="S48" s="6">
        <v>5</v>
      </c>
      <c r="T48" s="6">
        <v>6</v>
      </c>
      <c r="U48" s="1">
        <f>SUM(C48:T48)</f>
        <v>89</v>
      </c>
    </row>
    <row r="49" spans="1:25" x14ac:dyDescent="0.3"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1">
        <f>SUM(C49:T49)</f>
        <v>0</v>
      </c>
    </row>
    <row r="51" spans="1:25" x14ac:dyDescent="0.3">
      <c r="A51" t="s">
        <v>15</v>
      </c>
      <c r="B51" s="2" t="s">
        <v>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>
        <f>SUM(C51:T51)</f>
        <v>0</v>
      </c>
      <c r="W51" s="1"/>
      <c r="X51" s="1"/>
      <c r="Y51" s="9"/>
    </row>
    <row r="52" spans="1:25" x14ac:dyDescent="0.3">
      <c r="B52" s="10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1">
        <f>SUM(C52:T52)</f>
        <v>0</v>
      </c>
      <c r="W52" s="1"/>
      <c r="X52" s="1"/>
      <c r="Y52" s="9"/>
    </row>
    <row r="53" spans="1:25" x14ac:dyDescent="0.3">
      <c r="B53" s="10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1">
        <f>SUM(C53:T53)</f>
        <v>0</v>
      </c>
      <c r="W53" s="1"/>
      <c r="X53" s="1"/>
      <c r="Y53" s="9"/>
    </row>
    <row r="54" spans="1:25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W54" s="1"/>
      <c r="X54" s="1"/>
      <c r="Y54" s="9"/>
    </row>
    <row r="55" spans="1:25" x14ac:dyDescent="0.3">
      <c r="A55" t="s">
        <v>16</v>
      </c>
      <c r="B55" s="2" t="s">
        <v>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>
        <f>SUM(C55:T55)</f>
        <v>0</v>
      </c>
      <c r="W55" s="1"/>
      <c r="X55" s="1"/>
      <c r="Y55" s="9"/>
    </row>
    <row r="56" spans="1:25" x14ac:dyDescent="0.3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1">
        <f>SUM(C56:T56)</f>
        <v>0</v>
      </c>
      <c r="W56" s="1"/>
      <c r="X56" s="1"/>
      <c r="Y56" s="9"/>
    </row>
    <row r="57" spans="1:25" x14ac:dyDescent="0.3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1">
        <f>SUM(C57:T57)</f>
        <v>0</v>
      </c>
      <c r="W57" s="1"/>
      <c r="X57" s="1"/>
      <c r="Y57" s="9"/>
    </row>
    <row r="58" spans="1:25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5" x14ac:dyDescent="0.3">
      <c r="A59" t="s">
        <v>43</v>
      </c>
      <c r="B59" s="2" t="s">
        <v>1</v>
      </c>
      <c r="C59" s="1">
        <v>5</v>
      </c>
      <c r="D59" s="1">
        <v>4</v>
      </c>
      <c r="E59" s="1">
        <v>3</v>
      </c>
      <c r="F59" s="1">
        <v>5</v>
      </c>
      <c r="G59" s="1">
        <v>3</v>
      </c>
      <c r="H59" s="1">
        <v>4</v>
      </c>
      <c r="I59" s="1">
        <v>3</v>
      </c>
      <c r="J59" s="1">
        <v>4</v>
      </c>
      <c r="K59" s="1">
        <v>4</v>
      </c>
      <c r="L59" s="1">
        <v>5</v>
      </c>
      <c r="M59" s="1">
        <v>4</v>
      </c>
      <c r="N59" s="1">
        <v>3</v>
      </c>
      <c r="O59" s="1">
        <v>5</v>
      </c>
      <c r="P59" s="1">
        <v>3</v>
      </c>
      <c r="Q59" s="1">
        <v>4</v>
      </c>
      <c r="R59" s="1">
        <v>3</v>
      </c>
      <c r="S59" s="1">
        <v>4</v>
      </c>
      <c r="T59" s="1">
        <v>4</v>
      </c>
      <c r="U59" s="1">
        <f>SUM(C59:T59)</f>
        <v>70</v>
      </c>
    </row>
    <row r="60" spans="1:25" x14ac:dyDescent="0.3">
      <c r="B60" s="10">
        <v>45546</v>
      </c>
      <c r="C60" s="6">
        <v>6</v>
      </c>
      <c r="D60" s="6">
        <v>5</v>
      </c>
      <c r="E60" s="6">
        <v>4</v>
      </c>
      <c r="F60" s="6">
        <v>6</v>
      </c>
      <c r="G60" s="6">
        <v>4</v>
      </c>
      <c r="H60" s="6">
        <v>5</v>
      </c>
      <c r="I60" s="6">
        <v>4</v>
      </c>
      <c r="J60" s="6">
        <v>5</v>
      </c>
      <c r="K60" s="6">
        <v>4</v>
      </c>
      <c r="L60" s="6">
        <v>6</v>
      </c>
      <c r="M60" s="6">
        <v>5</v>
      </c>
      <c r="N60" s="6">
        <v>5</v>
      </c>
      <c r="O60" s="6">
        <v>6</v>
      </c>
      <c r="P60" s="6">
        <v>5</v>
      </c>
      <c r="Q60" s="6">
        <v>5</v>
      </c>
      <c r="R60" s="6">
        <v>3</v>
      </c>
      <c r="S60" s="6">
        <v>4</v>
      </c>
      <c r="T60" s="6">
        <v>4</v>
      </c>
      <c r="U60" s="1">
        <f>SUM(C60:T60)</f>
        <v>86</v>
      </c>
    </row>
    <row r="61" spans="1:25" x14ac:dyDescent="0.3">
      <c r="B61" s="10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1">
        <f>SUM(C61:T61)</f>
        <v>0</v>
      </c>
    </row>
    <row r="63" spans="1:25" x14ac:dyDescent="0.3">
      <c r="A63" t="s">
        <v>50</v>
      </c>
      <c r="B63" s="2" t="s">
        <v>1</v>
      </c>
      <c r="C63" s="1">
        <v>4</v>
      </c>
      <c r="D63" s="1">
        <v>4</v>
      </c>
      <c r="E63" s="1">
        <v>3</v>
      </c>
      <c r="F63" s="1">
        <v>4</v>
      </c>
      <c r="G63" s="1">
        <v>4</v>
      </c>
      <c r="H63" s="1">
        <v>3</v>
      </c>
      <c r="I63" s="1">
        <v>4</v>
      </c>
      <c r="J63" s="1">
        <v>4</v>
      </c>
      <c r="K63" s="1">
        <v>5</v>
      </c>
      <c r="L63" s="1">
        <v>4</v>
      </c>
      <c r="M63" s="1">
        <v>5</v>
      </c>
      <c r="N63" s="1">
        <v>4</v>
      </c>
      <c r="O63" s="1">
        <v>4</v>
      </c>
      <c r="P63" s="1">
        <v>4</v>
      </c>
      <c r="Q63" s="1">
        <v>3</v>
      </c>
      <c r="R63" s="1">
        <v>5</v>
      </c>
      <c r="S63" s="1">
        <v>3</v>
      </c>
      <c r="T63" s="1">
        <v>5</v>
      </c>
      <c r="U63" s="1">
        <f>SUM(C63:T63)</f>
        <v>72</v>
      </c>
    </row>
    <row r="64" spans="1:25" x14ac:dyDescent="0.3">
      <c r="B64" s="10">
        <v>45555</v>
      </c>
      <c r="C64" s="6">
        <v>4</v>
      </c>
      <c r="D64" s="6">
        <v>5</v>
      </c>
      <c r="E64" s="6">
        <v>4</v>
      </c>
      <c r="F64" s="6">
        <v>5</v>
      </c>
      <c r="G64" s="6">
        <v>5</v>
      </c>
      <c r="H64" s="6">
        <v>4</v>
      </c>
      <c r="I64" s="6">
        <v>5</v>
      </c>
      <c r="J64" s="6">
        <v>5</v>
      </c>
      <c r="K64" s="6">
        <v>5</v>
      </c>
      <c r="L64" s="6">
        <v>6</v>
      </c>
      <c r="M64" s="6">
        <v>5</v>
      </c>
      <c r="N64" s="6">
        <v>4</v>
      </c>
      <c r="O64" s="6">
        <v>4</v>
      </c>
      <c r="P64" s="6">
        <v>3</v>
      </c>
      <c r="Q64" s="6">
        <v>3</v>
      </c>
      <c r="R64" s="6">
        <v>6</v>
      </c>
      <c r="S64" s="6">
        <v>5</v>
      </c>
      <c r="T64" s="6">
        <v>6</v>
      </c>
      <c r="U64" s="1">
        <f>SUM(C64:T64)</f>
        <v>84</v>
      </c>
    </row>
    <row r="65" spans="1:21" x14ac:dyDescent="0.3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1">
        <f>SUM(C65:T65)</f>
        <v>0</v>
      </c>
    </row>
    <row r="67" spans="1:21" x14ac:dyDescent="0.3">
      <c r="A67" t="s">
        <v>8</v>
      </c>
      <c r="B67" s="2" t="s">
        <v>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f>SUM(C67:T67)</f>
        <v>0</v>
      </c>
    </row>
    <row r="68" spans="1:21" x14ac:dyDescent="0.3"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1">
        <f>SUM(C68:T68)</f>
        <v>0</v>
      </c>
    </row>
    <row r="69" spans="1:21" x14ac:dyDescent="0.3"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1">
        <f>SUM(C69:T69)</f>
        <v>0</v>
      </c>
    </row>
    <row r="71" spans="1:21" x14ac:dyDescent="0.3">
      <c r="A71" t="s">
        <v>8</v>
      </c>
      <c r="B71" s="2" t="s">
        <v>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>
        <f>SUM(C71:T71)</f>
        <v>0</v>
      </c>
    </row>
    <row r="72" spans="1:21" x14ac:dyDescent="0.3"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1">
        <f>SUM(C72:T72)</f>
        <v>0</v>
      </c>
    </row>
    <row r="73" spans="1:21" x14ac:dyDescent="0.3"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1">
        <f>SUM(C73:T73)</f>
        <v>0</v>
      </c>
    </row>
    <row r="75" spans="1:21" x14ac:dyDescent="0.3">
      <c r="A75" t="s">
        <v>8</v>
      </c>
      <c r="B75" s="2" t="s">
        <v>1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>
        <f>SUM(C75:T75)</f>
        <v>0</v>
      </c>
    </row>
    <row r="76" spans="1:21" x14ac:dyDescent="0.3"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1">
        <f>SUM(C76:T76)</f>
        <v>0</v>
      </c>
    </row>
    <row r="77" spans="1:21" x14ac:dyDescent="0.3"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1">
        <f>SUM(C77:T77)</f>
        <v>0</v>
      </c>
    </row>
    <row r="79" spans="1:21" x14ac:dyDescent="0.3">
      <c r="A79" t="s">
        <v>8</v>
      </c>
      <c r="B79" s="2" t="s">
        <v>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>
        <f>SUM(C79:T79)</f>
        <v>0</v>
      </c>
    </row>
    <row r="80" spans="1:21" x14ac:dyDescent="0.3"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1">
        <f>SUM(C80:T80)</f>
        <v>0</v>
      </c>
    </row>
    <row r="81" spans="1:21" x14ac:dyDescent="0.3"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1">
        <f>SUM(C81:T81)</f>
        <v>0</v>
      </c>
    </row>
    <row r="83" spans="1:21" x14ac:dyDescent="0.3">
      <c r="A83" t="s">
        <v>8</v>
      </c>
      <c r="B83" s="2" t="s">
        <v>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>
        <f>SUM(C83:T83)</f>
        <v>0</v>
      </c>
    </row>
    <row r="84" spans="1:21" x14ac:dyDescent="0.3"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1">
        <f>SUM(C84:T84)</f>
        <v>0</v>
      </c>
    </row>
    <row r="85" spans="1:21" x14ac:dyDescent="0.3"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1">
        <f>SUM(C85:T85)</f>
        <v>0</v>
      </c>
    </row>
    <row r="87" spans="1:21" x14ac:dyDescent="0.3">
      <c r="A87" t="s">
        <v>8</v>
      </c>
      <c r="B87" s="2" t="s">
        <v>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>
        <f>SUM(C87:T87)</f>
        <v>0</v>
      </c>
    </row>
    <row r="88" spans="1:21" x14ac:dyDescent="0.3"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">
        <f>SUM(C88:T88)</f>
        <v>0</v>
      </c>
    </row>
    <row r="89" spans="1:21" x14ac:dyDescent="0.3"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1">
        <f>SUM(C89:T89)</f>
        <v>0</v>
      </c>
    </row>
  </sheetData>
  <sortState xmlns:xlrd2="http://schemas.microsoft.com/office/spreadsheetml/2017/richdata2" ref="W4:Y23">
    <sortCondition ref="W4:W23"/>
  </sortState>
  <pageMargins left="0.7" right="0.7" top="0.75" bottom="0.75" header="0.3" footer="0.3"/>
  <pageSetup scale="48" orientation="landscape" horizontalDpi="4294967293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F6FE-746E-487D-9EB0-90AB4661A3E7}">
  <sheetPr>
    <pageSetUpPr fitToPage="1"/>
  </sheetPr>
  <dimension ref="A3:AE102"/>
  <sheetViews>
    <sheetView tabSelected="1" zoomScale="85" zoomScaleNormal="85" zoomScaleSheetLayoutView="100" workbookViewId="0">
      <selection activeCell="S24" sqref="S24"/>
    </sheetView>
  </sheetViews>
  <sheetFormatPr defaultRowHeight="14.4" x14ac:dyDescent="0.3"/>
  <cols>
    <col min="1" max="1" width="20" bestFit="1" customWidth="1"/>
    <col min="2" max="2" width="10.44140625" bestFit="1" customWidth="1"/>
    <col min="21" max="21" width="9.109375" style="1"/>
    <col min="23" max="23" width="10.44140625" bestFit="1" customWidth="1"/>
    <col min="26" max="26" width="5.44140625" customWidth="1"/>
  </cols>
  <sheetData>
    <row r="3" spans="1:26" x14ac:dyDescent="0.3">
      <c r="B3" s="3" t="s">
        <v>2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 t="s">
        <v>4</v>
      </c>
      <c r="W3" s="1" t="s">
        <v>9</v>
      </c>
      <c r="X3" s="1" t="s">
        <v>10</v>
      </c>
      <c r="Y3" s="1" t="s">
        <v>11</v>
      </c>
    </row>
    <row r="4" spans="1:26" x14ac:dyDescent="0.3">
      <c r="A4" t="s">
        <v>7</v>
      </c>
      <c r="B4" s="2" t="s">
        <v>1</v>
      </c>
      <c r="C4" s="1">
        <v>4</v>
      </c>
      <c r="D4" s="1">
        <v>4</v>
      </c>
      <c r="E4" s="1">
        <v>3</v>
      </c>
      <c r="F4" s="1">
        <v>5</v>
      </c>
      <c r="G4" s="1">
        <v>4</v>
      </c>
      <c r="H4" s="1">
        <v>5</v>
      </c>
      <c r="I4" s="1">
        <v>3</v>
      </c>
      <c r="J4" s="1">
        <v>4</v>
      </c>
      <c r="K4" s="1">
        <v>4</v>
      </c>
      <c r="L4" s="1">
        <v>5</v>
      </c>
      <c r="M4" s="1">
        <v>4</v>
      </c>
      <c r="N4" s="1">
        <v>3</v>
      </c>
      <c r="O4" s="1">
        <v>4</v>
      </c>
      <c r="P4" s="1">
        <v>4</v>
      </c>
      <c r="Q4" s="1">
        <v>4</v>
      </c>
      <c r="R4" s="1">
        <v>3</v>
      </c>
      <c r="S4" s="1">
        <v>4</v>
      </c>
      <c r="T4" s="1">
        <v>5</v>
      </c>
      <c r="U4" s="1">
        <f>SUM(C4:T4)</f>
        <v>72</v>
      </c>
      <c r="W4" s="19">
        <v>45080</v>
      </c>
      <c r="X4" s="1">
        <v>99</v>
      </c>
      <c r="Y4" s="9">
        <f>X4/Z4</f>
        <v>99</v>
      </c>
      <c r="Z4" s="1">
        <v>1</v>
      </c>
    </row>
    <row r="5" spans="1:26" x14ac:dyDescent="0.3">
      <c r="B5" s="10">
        <v>45346</v>
      </c>
      <c r="C5" s="6">
        <v>5</v>
      </c>
      <c r="D5" s="6">
        <v>6</v>
      </c>
      <c r="E5" s="6">
        <v>6</v>
      </c>
      <c r="F5" s="6">
        <v>7</v>
      </c>
      <c r="G5" s="6">
        <v>8</v>
      </c>
      <c r="H5" s="6">
        <v>5</v>
      </c>
      <c r="I5" s="6">
        <v>3</v>
      </c>
      <c r="J5" s="6">
        <v>4</v>
      </c>
      <c r="K5" s="6">
        <v>9</v>
      </c>
      <c r="L5" s="6">
        <v>5</v>
      </c>
      <c r="M5" s="6">
        <v>5</v>
      </c>
      <c r="N5" s="6">
        <v>4</v>
      </c>
      <c r="O5" s="6">
        <v>4</v>
      </c>
      <c r="P5" s="6">
        <v>5</v>
      </c>
      <c r="Q5" s="6">
        <v>6</v>
      </c>
      <c r="R5" s="6">
        <v>5</v>
      </c>
      <c r="S5" s="6">
        <v>5</v>
      </c>
      <c r="T5" s="6">
        <v>5</v>
      </c>
      <c r="U5" s="1">
        <f>SUM(C5:T5)</f>
        <v>97</v>
      </c>
      <c r="W5" s="19">
        <v>45081</v>
      </c>
      <c r="X5" s="1">
        <v>88</v>
      </c>
      <c r="Y5" s="9">
        <f>SUM(X$4:X5)/Z5</f>
        <v>93.5</v>
      </c>
      <c r="Z5" s="1">
        <v>2</v>
      </c>
    </row>
    <row r="6" spans="1:26" x14ac:dyDescent="0.3">
      <c r="B6" s="10">
        <v>45347</v>
      </c>
      <c r="C6" s="6">
        <v>6</v>
      </c>
      <c r="D6" s="6">
        <v>5</v>
      </c>
      <c r="E6" s="6">
        <v>5</v>
      </c>
      <c r="F6" s="6">
        <v>5</v>
      </c>
      <c r="G6" s="6">
        <v>7</v>
      </c>
      <c r="H6" s="6">
        <v>6</v>
      </c>
      <c r="I6" s="6">
        <v>3</v>
      </c>
      <c r="J6" s="6">
        <v>7</v>
      </c>
      <c r="K6" s="6">
        <v>5</v>
      </c>
      <c r="L6" s="6">
        <v>7</v>
      </c>
      <c r="M6" s="6">
        <v>6</v>
      </c>
      <c r="N6" s="6">
        <v>5</v>
      </c>
      <c r="O6" s="6">
        <v>6</v>
      </c>
      <c r="P6" s="6">
        <v>6</v>
      </c>
      <c r="Q6" s="6">
        <v>7</v>
      </c>
      <c r="R6" s="6">
        <v>3</v>
      </c>
      <c r="S6" s="6">
        <v>11</v>
      </c>
      <c r="T6" s="6">
        <v>6</v>
      </c>
      <c r="U6" s="1">
        <f>SUM(C6:T6)</f>
        <v>106</v>
      </c>
      <c r="W6" s="19">
        <v>45124</v>
      </c>
      <c r="X6" s="1">
        <v>96</v>
      </c>
      <c r="Y6" s="9">
        <f>SUM(X$4:X6)/Z6</f>
        <v>94.333333333333329</v>
      </c>
      <c r="Z6" s="1">
        <v>3</v>
      </c>
    </row>
    <row r="7" spans="1:26" x14ac:dyDescent="0.3">
      <c r="B7" s="10">
        <v>45556</v>
      </c>
      <c r="C7" s="6">
        <v>3</v>
      </c>
      <c r="D7" s="6">
        <v>4</v>
      </c>
      <c r="E7" s="6">
        <v>3</v>
      </c>
      <c r="F7" s="6">
        <v>5</v>
      </c>
      <c r="G7" s="6">
        <v>5</v>
      </c>
      <c r="H7" s="6">
        <v>5</v>
      </c>
      <c r="I7" s="6">
        <v>4</v>
      </c>
      <c r="J7" s="6">
        <v>4</v>
      </c>
      <c r="K7" s="6">
        <v>5</v>
      </c>
      <c r="L7" s="6">
        <v>5</v>
      </c>
      <c r="M7" s="6">
        <v>5</v>
      </c>
      <c r="N7" s="6">
        <v>3</v>
      </c>
      <c r="O7" s="6">
        <v>5</v>
      </c>
      <c r="P7" s="6">
        <v>5</v>
      </c>
      <c r="Q7" s="6">
        <v>4</v>
      </c>
      <c r="R7" s="6">
        <v>3</v>
      </c>
      <c r="S7" s="6">
        <v>5</v>
      </c>
      <c r="T7" s="6">
        <v>5</v>
      </c>
      <c r="U7" s="1">
        <f>SUM(C7:T7)</f>
        <v>78</v>
      </c>
      <c r="W7" s="19">
        <v>45125</v>
      </c>
      <c r="X7" s="1">
        <v>91</v>
      </c>
      <c r="Y7" s="9">
        <f>SUM(X$4:X7)/Z7</f>
        <v>93.5</v>
      </c>
      <c r="Z7" s="1">
        <v>4</v>
      </c>
    </row>
    <row r="8" spans="1:26" x14ac:dyDescent="0.3">
      <c r="B8" s="10">
        <v>45557</v>
      </c>
      <c r="C8" s="6">
        <v>6</v>
      </c>
      <c r="D8" s="6">
        <v>4</v>
      </c>
      <c r="E8" s="6">
        <v>8</v>
      </c>
      <c r="F8" s="6">
        <v>5</v>
      </c>
      <c r="G8" s="6">
        <v>5</v>
      </c>
      <c r="H8" s="6">
        <v>6</v>
      </c>
      <c r="I8" s="6">
        <v>5</v>
      </c>
      <c r="J8" s="6">
        <v>5</v>
      </c>
      <c r="K8" s="6">
        <v>5</v>
      </c>
      <c r="L8" s="6">
        <v>4</v>
      </c>
      <c r="M8" s="6">
        <v>4</v>
      </c>
      <c r="N8" s="6">
        <v>4</v>
      </c>
      <c r="O8" s="6">
        <v>5</v>
      </c>
      <c r="P8" s="6">
        <v>5</v>
      </c>
      <c r="Q8" s="6">
        <v>3</v>
      </c>
      <c r="R8" s="6">
        <v>4</v>
      </c>
      <c r="S8" s="6">
        <v>4</v>
      </c>
      <c r="T8" s="6">
        <v>6</v>
      </c>
      <c r="U8" s="1">
        <f>SUM(C8:T8)</f>
        <v>88</v>
      </c>
      <c r="W8" s="19">
        <v>45215</v>
      </c>
      <c r="X8" s="1">
        <v>98</v>
      </c>
      <c r="Y8" s="9">
        <f>SUM(X$4:X8)/Z8</f>
        <v>94.4</v>
      </c>
      <c r="Z8" s="1">
        <v>5</v>
      </c>
    </row>
    <row r="9" spans="1:26" x14ac:dyDescent="0.3">
      <c r="B9" s="10">
        <v>45920</v>
      </c>
      <c r="C9" s="6">
        <v>5</v>
      </c>
      <c r="D9" s="6">
        <v>5</v>
      </c>
      <c r="E9" s="6">
        <v>4</v>
      </c>
      <c r="F9" s="6">
        <v>7</v>
      </c>
      <c r="G9" s="6">
        <v>4</v>
      </c>
      <c r="H9" s="6">
        <v>6</v>
      </c>
      <c r="I9" s="6">
        <v>5</v>
      </c>
      <c r="J9" s="6">
        <v>5</v>
      </c>
      <c r="K9" s="6">
        <v>4</v>
      </c>
      <c r="L9" s="6">
        <v>6</v>
      </c>
      <c r="M9" s="6">
        <v>6</v>
      </c>
      <c r="N9" s="6">
        <v>3</v>
      </c>
      <c r="O9" s="6">
        <v>5</v>
      </c>
      <c r="P9" s="6">
        <v>6</v>
      </c>
      <c r="Q9" s="6">
        <v>4</v>
      </c>
      <c r="R9" s="6">
        <v>4</v>
      </c>
      <c r="S9" s="6">
        <v>4</v>
      </c>
      <c r="T9" s="6">
        <v>8</v>
      </c>
      <c r="U9" s="1">
        <f>SUM(C9:T9)</f>
        <v>91</v>
      </c>
      <c r="W9" s="19">
        <v>45216</v>
      </c>
      <c r="X9" s="1">
        <v>84</v>
      </c>
      <c r="Y9" s="9">
        <f>SUM(X$4:X9)/Z9</f>
        <v>92.666666666666671</v>
      </c>
      <c r="Z9" s="1">
        <v>6</v>
      </c>
    </row>
    <row r="10" spans="1:26" x14ac:dyDescent="0.3">
      <c r="B10" s="10">
        <v>45921</v>
      </c>
      <c r="C10" s="6">
        <v>4</v>
      </c>
      <c r="D10" s="6">
        <v>6</v>
      </c>
      <c r="E10" s="6">
        <v>3</v>
      </c>
      <c r="F10" s="6">
        <v>6</v>
      </c>
      <c r="G10" s="6">
        <v>5</v>
      </c>
      <c r="H10" s="6">
        <v>5</v>
      </c>
      <c r="I10" s="6">
        <v>6</v>
      </c>
      <c r="J10" s="6">
        <v>6</v>
      </c>
      <c r="K10" s="6">
        <v>5</v>
      </c>
      <c r="L10" s="6">
        <v>7</v>
      </c>
      <c r="M10" s="6">
        <v>4</v>
      </c>
      <c r="N10" s="6">
        <v>4</v>
      </c>
      <c r="O10" s="6">
        <v>3</v>
      </c>
      <c r="P10" s="6">
        <v>5</v>
      </c>
      <c r="Q10" s="6">
        <v>4</v>
      </c>
      <c r="R10" s="6">
        <v>3</v>
      </c>
      <c r="S10" s="6">
        <v>4</v>
      </c>
      <c r="T10" s="6">
        <v>7</v>
      </c>
      <c r="U10" s="1">
        <f>SUM(C10:T10)</f>
        <v>87</v>
      </c>
      <c r="Z10" s="1"/>
    </row>
    <row r="11" spans="1:26" x14ac:dyDescent="0.3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W11" s="19">
        <v>45346</v>
      </c>
      <c r="X11" s="1">
        <v>90</v>
      </c>
      <c r="Y11" s="9">
        <f>X11</f>
        <v>90</v>
      </c>
      <c r="Z11" s="1">
        <v>1</v>
      </c>
    </row>
    <row r="12" spans="1:26" x14ac:dyDescent="0.3">
      <c r="A12" t="s">
        <v>6</v>
      </c>
      <c r="B12" s="2" t="s">
        <v>1</v>
      </c>
      <c r="C12" s="1">
        <v>5</v>
      </c>
      <c r="D12" s="1">
        <v>3</v>
      </c>
      <c r="E12" s="1">
        <v>4</v>
      </c>
      <c r="F12" s="1">
        <v>5</v>
      </c>
      <c r="G12" s="1">
        <v>4</v>
      </c>
      <c r="H12" s="1">
        <v>4</v>
      </c>
      <c r="I12" s="1">
        <v>3</v>
      </c>
      <c r="J12" s="1">
        <v>5</v>
      </c>
      <c r="K12" s="1">
        <v>3</v>
      </c>
      <c r="L12" s="1">
        <v>5</v>
      </c>
      <c r="M12" s="1">
        <v>3</v>
      </c>
      <c r="N12" s="1">
        <v>4</v>
      </c>
      <c r="O12" s="1">
        <v>4</v>
      </c>
      <c r="P12" s="1">
        <v>4</v>
      </c>
      <c r="Q12" s="1">
        <v>3</v>
      </c>
      <c r="R12" s="1">
        <v>4</v>
      </c>
      <c r="S12" s="1">
        <v>4</v>
      </c>
      <c r="T12" s="1">
        <v>4</v>
      </c>
      <c r="U12" s="1">
        <f>SUM(C12:T12)</f>
        <v>71</v>
      </c>
      <c r="W12" s="19">
        <v>45347</v>
      </c>
      <c r="X12" s="1">
        <v>85</v>
      </c>
      <c r="Y12" s="9">
        <f>SUM(X$11:X12)/Z12</f>
        <v>87.5</v>
      </c>
      <c r="Z12" s="1">
        <v>2</v>
      </c>
    </row>
    <row r="13" spans="1:26" x14ac:dyDescent="0.3">
      <c r="B13" s="10">
        <v>45354</v>
      </c>
      <c r="C13" s="6">
        <v>5</v>
      </c>
      <c r="D13" s="6">
        <v>4</v>
      </c>
      <c r="E13" s="6">
        <v>6</v>
      </c>
      <c r="F13" s="6">
        <v>5</v>
      </c>
      <c r="G13" s="6">
        <v>6</v>
      </c>
      <c r="H13" s="6">
        <v>5</v>
      </c>
      <c r="I13" s="6">
        <v>3</v>
      </c>
      <c r="J13" s="6">
        <v>6</v>
      </c>
      <c r="K13" s="6">
        <v>6</v>
      </c>
      <c r="L13" s="6">
        <v>7</v>
      </c>
      <c r="M13" s="6">
        <v>5</v>
      </c>
      <c r="N13" s="6">
        <v>9</v>
      </c>
      <c r="O13" s="6">
        <v>8</v>
      </c>
      <c r="P13" s="6">
        <v>6</v>
      </c>
      <c r="Q13" s="6">
        <v>4</v>
      </c>
      <c r="R13" s="6">
        <v>6</v>
      </c>
      <c r="S13" s="6">
        <v>4</v>
      </c>
      <c r="T13" s="6">
        <v>7</v>
      </c>
      <c r="U13" s="1">
        <f>SUM(C13:T13)</f>
        <v>102</v>
      </c>
      <c r="W13" s="19">
        <v>45354</v>
      </c>
      <c r="X13" s="1">
        <v>102</v>
      </c>
      <c r="Y13" s="9">
        <f>SUM(X$11:X13)/Z13</f>
        <v>92.333333333333329</v>
      </c>
      <c r="Z13" s="1">
        <v>3</v>
      </c>
    </row>
    <row r="14" spans="1:26" x14ac:dyDescent="0.3">
      <c r="B14" s="10">
        <v>45355</v>
      </c>
      <c r="C14" s="6">
        <v>7</v>
      </c>
      <c r="D14" s="6">
        <v>4</v>
      </c>
      <c r="E14" s="6">
        <v>6</v>
      </c>
      <c r="F14" s="6">
        <v>7</v>
      </c>
      <c r="G14" s="6">
        <v>7</v>
      </c>
      <c r="H14" s="6">
        <v>4</v>
      </c>
      <c r="I14" s="6">
        <v>4</v>
      </c>
      <c r="J14" s="6">
        <v>6</v>
      </c>
      <c r="K14" s="6">
        <v>4</v>
      </c>
      <c r="L14" s="6">
        <v>6</v>
      </c>
      <c r="M14" s="6">
        <v>3</v>
      </c>
      <c r="N14" s="6">
        <v>7</v>
      </c>
      <c r="O14" s="6">
        <v>6</v>
      </c>
      <c r="P14" s="6">
        <v>7</v>
      </c>
      <c r="Q14" s="6">
        <v>3</v>
      </c>
      <c r="R14" s="6">
        <v>6</v>
      </c>
      <c r="S14" s="6">
        <v>7</v>
      </c>
      <c r="T14" s="6">
        <v>4</v>
      </c>
      <c r="U14" s="1">
        <f>SUM(C14:T14)</f>
        <v>98</v>
      </c>
      <c r="W14" s="19">
        <v>45355</v>
      </c>
      <c r="X14" s="1">
        <v>98</v>
      </c>
      <c r="Y14" s="9">
        <f>SUM(X$11:X14)/Z14</f>
        <v>93.75</v>
      </c>
      <c r="Z14" s="1">
        <v>4</v>
      </c>
    </row>
    <row r="15" spans="1:26" x14ac:dyDescent="0.3">
      <c r="B15" s="10">
        <v>45759</v>
      </c>
      <c r="C15" s="6">
        <v>5</v>
      </c>
      <c r="D15" s="6">
        <v>4</v>
      </c>
      <c r="E15" s="6">
        <v>4</v>
      </c>
      <c r="F15" s="6">
        <v>6</v>
      </c>
      <c r="G15" s="6">
        <v>5</v>
      </c>
      <c r="H15" s="6">
        <v>6</v>
      </c>
      <c r="I15" s="6">
        <v>3</v>
      </c>
      <c r="J15" s="6">
        <v>5</v>
      </c>
      <c r="K15" s="6">
        <v>3</v>
      </c>
      <c r="L15" s="6">
        <v>6</v>
      </c>
      <c r="M15" s="6">
        <v>2</v>
      </c>
      <c r="N15" s="6">
        <v>5</v>
      </c>
      <c r="O15" s="6">
        <v>5</v>
      </c>
      <c r="P15" s="6">
        <v>5</v>
      </c>
      <c r="Q15" s="6">
        <v>4</v>
      </c>
      <c r="R15" s="6">
        <v>5</v>
      </c>
      <c r="S15" s="6">
        <v>5</v>
      </c>
      <c r="T15" s="6">
        <v>4</v>
      </c>
      <c r="U15" s="1">
        <f>SUM(C15:T15)</f>
        <v>82</v>
      </c>
      <c r="W15" s="19">
        <v>45367</v>
      </c>
      <c r="X15" s="1">
        <v>89</v>
      </c>
      <c r="Y15" s="9">
        <f>SUM(X$11:X15)/Z15</f>
        <v>92.8</v>
      </c>
      <c r="Z15" s="1">
        <v>5</v>
      </c>
    </row>
    <row r="16" spans="1:26" x14ac:dyDescent="0.3">
      <c r="B16" s="10">
        <v>45760</v>
      </c>
      <c r="C16" s="6">
        <v>5</v>
      </c>
      <c r="D16" s="6">
        <v>4</v>
      </c>
      <c r="E16" s="6">
        <v>4</v>
      </c>
      <c r="F16" s="6">
        <v>6</v>
      </c>
      <c r="G16" s="6">
        <v>4</v>
      </c>
      <c r="H16" s="6">
        <v>6</v>
      </c>
      <c r="I16" s="6">
        <v>5</v>
      </c>
      <c r="J16" s="6">
        <v>4</v>
      </c>
      <c r="K16" s="6">
        <v>4</v>
      </c>
      <c r="L16" s="6">
        <v>6</v>
      </c>
      <c r="M16" s="6">
        <v>3</v>
      </c>
      <c r="N16" s="6">
        <v>5</v>
      </c>
      <c r="O16" s="6">
        <v>4</v>
      </c>
      <c r="P16" s="6">
        <v>5</v>
      </c>
      <c r="Q16" s="6">
        <v>3</v>
      </c>
      <c r="R16" s="6">
        <v>3</v>
      </c>
      <c r="S16" s="6">
        <v>5</v>
      </c>
      <c r="T16" s="6">
        <v>5</v>
      </c>
      <c r="U16" s="1">
        <f>SUM(C16:T16)</f>
        <v>81</v>
      </c>
      <c r="W16" s="19">
        <v>45368</v>
      </c>
      <c r="X16" s="1">
        <v>94</v>
      </c>
      <c r="Y16" s="9">
        <f>SUM(X$11:X16)/Z16</f>
        <v>93</v>
      </c>
      <c r="Z16" s="1">
        <v>6</v>
      </c>
    </row>
    <row r="17" spans="1:26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W17" s="19">
        <v>45388</v>
      </c>
      <c r="X17" s="1">
        <v>102</v>
      </c>
      <c r="Y17" s="9">
        <f>SUM(X$11:X17)/Z17</f>
        <v>94.285714285714292</v>
      </c>
      <c r="Z17" s="1">
        <v>7</v>
      </c>
    </row>
    <row r="18" spans="1:26" x14ac:dyDescent="0.3">
      <c r="A18" t="s">
        <v>5</v>
      </c>
      <c r="B18" s="2" t="s">
        <v>1</v>
      </c>
      <c r="C18" s="1">
        <v>4</v>
      </c>
      <c r="D18" s="1">
        <v>4</v>
      </c>
      <c r="E18" s="1">
        <v>3</v>
      </c>
      <c r="F18" s="1">
        <v>4</v>
      </c>
      <c r="G18" s="1">
        <v>5</v>
      </c>
      <c r="H18" s="1">
        <v>3</v>
      </c>
      <c r="I18" s="1">
        <v>4</v>
      </c>
      <c r="J18" s="1">
        <v>4</v>
      </c>
      <c r="K18" s="1">
        <v>5</v>
      </c>
      <c r="L18" s="1">
        <v>5</v>
      </c>
      <c r="M18" s="1">
        <v>4</v>
      </c>
      <c r="N18" s="1">
        <v>4</v>
      </c>
      <c r="O18" s="1">
        <v>5</v>
      </c>
      <c r="P18" s="1">
        <v>3</v>
      </c>
      <c r="Q18" s="1">
        <v>4</v>
      </c>
      <c r="R18" s="1">
        <v>4</v>
      </c>
      <c r="S18" s="1">
        <v>3</v>
      </c>
      <c r="T18" s="1">
        <v>4</v>
      </c>
      <c r="U18" s="1">
        <f>SUM(C18:T18)</f>
        <v>72</v>
      </c>
      <c r="W18" s="19">
        <v>45389</v>
      </c>
      <c r="X18" s="1">
        <v>83</v>
      </c>
      <c r="Y18" s="9">
        <f>SUM(X$11:X18)/Z18</f>
        <v>92.875</v>
      </c>
      <c r="Z18" s="1">
        <v>8</v>
      </c>
    </row>
    <row r="19" spans="1:26" x14ac:dyDescent="0.3">
      <c r="B19" s="10">
        <v>45367</v>
      </c>
      <c r="C19" s="6">
        <v>4</v>
      </c>
      <c r="D19" s="6">
        <v>5</v>
      </c>
      <c r="E19" s="6">
        <v>4</v>
      </c>
      <c r="F19" s="6">
        <v>7</v>
      </c>
      <c r="G19" s="6">
        <v>5</v>
      </c>
      <c r="H19" s="6">
        <v>4</v>
      </c>
      <c r="I19" s="6">
        <v>5</v>
      </c>
      <c r="J19" s="6">
        <v>6</v>
      </c>
      <c r="K19" s="6">
        <v>6</v>
      </c>
      <c r="L19" s="6">
        <v>6</v>
      </c>
      <c r="M19" s="6">
        <v>5</v>
      </c>
      <c r="N19" s="6">
        <v>6</v>
      </c>
      <c r="O19" s="6">
        <v>4</v>
      </c>
      <c r="P19" s="6">
        <v>3</v>
      </c>
      <c r="Q19" s="6">
        <v>5</v>
      </c>
      <c r="R19" s="6">
        <v>5</v>
      </c>
      <c r="S19" s="6">
        <v>3</v>
      </c>
      <c r="T19" s="6">
        <v>6</v>
      </c>
      <c r="U19" s="1">
        <f>SUM(C19:T19)</f>
        <v>89</v>
      </c>
      <c r="W19" s="19">
        <v>45395</v>
      </c>
      <c r="X19" s="1">
        <v>90</v>
      </c>
      <c r="Y19" s="9">
        <f>SUM(X$11:X19)/Z19</f>
        <v>92.555555555555557</v>
      </c>
      <c r="Z19" s="1">
        <v>9</v>
      </c>
    </row>
    <row r="20" spans="1:26" x14ac:dyDescent="0.3">
      <c r="B20" s="10">
        <v>45368</v>
      </c>
      <c r="C20" s="6">
        <v>6</v>
      </c>
      <c r="D20" s="6">
        <v>4</v>
      </c>
      <c r="E20" s="6">
        <v>3</v>
      </c>
      <c r="F20" s="6">
        <v>6</v>
      </c>
      <c r="G20" s="6">
        <v>5</v>
      </c>
      <c r="H20" s="6">
        <v>4</v>
      </c>
      <c r="I20" s="6">
        <v>7</v>
      </c>
      <c r="J20" s="6">
        <v>6</v>
      </c>
      <c r="K20" s="6">
        <v>6</v>
      </c>
      <c r="L20" s="6">
        <v>5</v>
      </c>
      <c r="M20" s="6">
        <v>6</v>
      </c>
      <c r="N20" s="6">
        <v>5</v>
      </c>
      <c r="O20" s="6">
        <v>6</v>
      </c>
      <c r="P20" s="6">
        <v>4</v>
      </c>
      <c r="Q20" s="6">
        <v>6</v>
      </c>
      <c r="R20" s="6">
        <v>6</v>
      </c>
      <c r="S20" s="6">
        <v>3</v>
      </c>
      <c r="T20" s="6">
        <v>6</v>
      </c>
      <c r="U20" s="1">
        <f>SUM(C20:T20)</f>
        <v>94</v>
      </c>
      <c r="W20" s="19">
        <v>45396</v>
      </c>
      <c r="X20" s="1">
        <v>85</v>
      </c>
      <c r="Y20" s="9">
        <f>SUM(X$11:X20)/Z20</f>
        <v>91.8</v>
      </c>
      <c r="Z20" s="1">
        <v>10</v>
      </c>
    </row>
    <row r="21" spans="1:26" x14ac:dyDescent="0.3">
      <c r="B21" s="10">
        <v>45598</v>
      </c>
      <c r="C21" s="6">
        <v>5</v>
      </c>
      <c r="D21" s="6">
        <v>7</v>
      </c>
      <c r="E21" s="6">
        <v>4</v>
      </c>
      <c r="F21" s="6">
        <v>5</v>
      </c>
      <c r="G21" s="6">
        <v>5</v>
      </c>
      <c r="H21" s="6">
        <v>4</v>
      </c>
      <c r="I21" s="6">
        <v>4</v>
      </c>
      <c r="J21" s="6">
        <v>4</v>
      </c>
      <c r="K21" s="6">
        <v>7</v>
      </c>
      <c r="L21" s="6">
        <v>5</v>
      </c>
      <c r="M21" s="6">
        <v>4</v>
      </c>
      <c r="N21" s="6">
        <v>5</v>
      </c>
      <c r="O21" s="6">
        <v>4</v>
      </c>
      <c r="P21" s="6">
        <v>4</v>
      </c>
      <c r="Q21" s="6">
        <v>4</v>
      </c>
      <c r="R21" s="6">
        <v>4</v>
      </c>
      <c r="S21" s="6">
        <v>3</v>
      </c>
      <c r="T21" s="6">
        <v>4</v>
      </c>
      <c r="U21" s="1">
        <f>SUM(C21:T21)</f>
        <v>82</v>
      </c>
      <c r="W21" s="19">
        <v>45523</v>
      </c>
      <c r="X21" s="1">
        <v>85</v>
      </c>
      <c r="Y21" s="9">
        <f>SUM(X$11:X21)/Z21</f>
        <v>91.181818181818187</v>
      </c>
      <c r="Z21" s="1">
        <v>11</v>
      </c>
    </row>
    <row r="22" spans="1:26" x14ac:dyDescent="0.3">
      <c r="B22" s="10">
        <v>45731</v>
      </c>
      <c r="C22" s="6">
        <v>5</v>
      </c>
      <c r="D22" s="6">
        <v>4</v>
      </c>
      <c r="E22" s="6">
        <v>3</v>
      </c>
      <c r="F22" s="6">
        <v>4</v>
      </c>
      <c r="G22" s="6">
        <v>5</v>
      </c>
      <c r="H22" s="6">
        <v>3</v>
      </c>
      <c r="I22" s="6">
        <v>4</v>
      </c>
      <c r="J22" s="6">
        <v>5</v>
      </c>
      <c r="K22" s="6">
        <v>6</v>
      </c>
      <c r="L22" s="6">
        <v>7</v>
      </c>
      <c r="M22" s="6">
        <v>4</v>
      </c>
      <c r="N22" s="6">
        <v>5</v>
      </c>
      <c r="O22" s="6">
        <v>4</v>
      </c>
      <c r="P22" s="6">
        <v>3</v>
      </c>
      <c r="Q22" s="6">
        <v>4</v>
      </c>
      <c r="R22" s="6">
        <v>5</v>
      </c>
      <c r="S22" s="6">
        <v>3</v>
      </c>
      <c r="T22" s="6">
        <v>5</v>
      </c>
      <c r="U22" s="1">
        <f t="shared" ref="U22:U24" si="0">SUM(C22:T22)</f>
        <v>79</v>
      </c>
      <c r="W22" s="19">
        <v>45524</v>
      </c>
      <c r="X22" s="1">
        <v>84</v>
      </c>
      <c r="Y22" s="9">
        <f>SUM(X$11:X22)/Z22</f>
        <v>90.583333333333329</v>
      </c>
      <c r="Z22" s="1">
        <v>12</v>
      </c>
    </row>
    <row r="23" spans="1:26" x14ac:dyDescent="0.3">
      <c r="B23" s="10">
        <v>45732</v>
      </c>
      <c r="C23" s="6">
        <v>6</v>
      </c>
      <c r="D23" s="6">
        <v>5</v>
      </c>
      <c r="E23" s="6">
        <v>4</v>
      </c>
      <c r="F23" s="6">
        <v>6</v>
      </c>
      <c r="G23" s="6">
        <v>5</v>
      </c>
      <c r="H23" s="6">
        <v>3</v>
      </c>
      <c r="I23" s="6">
        <v>4</v>
      </c>
      <c r="J23" s="6">
        <v>5</v>
      </c>
      <c r="K23" s="6">
        <v>5</v>
      </c>
      <c r="L23" s="6">
        <v>6</v>
      </c>
      <c r="M23" s="6">
        <v>3</v>
      </c>
      <c r="N23" s="6">
        <v>4</v>
      </c>
      <c r="O23" s="6">
        <v>4</v>
      </c>
      <c r="P23" s="6">
        <v>6</v>
      </c>
      <c r="Q23" s="6">
        <v>7</v>
      </c>
      <c r="R23" s="6">
        <v>5</v>
      </c>
      <c r="S23" s="6">
        <v>3</v>
      </c>
      <c r="T23" s="6">
        <v>4</v>
      </c>
      <c r="U23" s="1">
        <f t="shared" si="0"/>
        <v>85</v>
      </c>
      <c r="W23" s="19">
        <f>B61</f>
        <v>45545</v>
      </c>
      <c r="X23" s="1">
        <f>U61</f>
        <v>84</v>
      </c>
      <c r="Y23" s="9">
        <f>SUM(X$11:X23)/Z23</f>
        <v>90.07692307692308</v>
      </c>
      <c r="Z23" s="1">
        <v>13</v>
      </c>
    </row>
    <row r="24" spans="1:26" x14ac:dyDescent="0.3">
      <c r="B24" s="10">
        <v>45963</v>
      </c>
      <c r="C24" s="6">
        <v>4</v>
      </c>
      <c r="D24" s="6">
        <v>6</v>
      </c>
      <c r="E24" s="6">
        <v>3</v>
      </c>
      <c r="F24" s="6">
        <v>4</v>
      </c>
      <c r="G24" s="6">
        <v>5</v>
      </c>
      <c r="H24" s="6">
        <v>3</v>
      </c>
      <c r="I24" s="6">
        <v>4</v>
      </c>
      <c r="J24" s="6">
        <v>5</v>
      </c>
      <c r="K24" s="6">
        <v>7</v>
      </c>
      <c r="L24" s="6">
        <v>5</v>
      </c>
      <c r="M24" s="6">
        <v>3</v>
      </c>
      <c r="N24" s="6">
        <v>4</v>
      </c>
      <c r="O24" s="6">
        <v>5</v>
      </c>
      <c r="P24" s="6">
        <v>4</v>
      </c>
      <c r="Q24" s="6">
        <v>6</v>
      </c>
      <c r="R24" s="6">
        <v>3</v>
      </c>
      <c r="S24" s="6">
        <v>4</v>
      </c>
      <c r="T24" s="6">
        <v>4</v>
      </c>
      <c r="U24" s="1">
        <f t="shared" si="0"/>
        <v>79</v>
      </c>
      <c r="W24" s="19">
        <f>B70</f>
        <v>45547</v>
      </c>
      <c r="X24" s="1">
        <f>U70</f>
        <v>82</v>
      </c>
      <c r="Y24" s="9">
        <f>SUM(X$11:X24)/Z24</f>
        <v>89.5</v>
      </c>
      <c r="Z24" s="1">
        <v>14</v>
      </c>
    </row>
    <row r="25" spans="1:26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W25" s="19">
        <f>B74</f>
        <v>45549</v>
      </c>
      <c r="X25" s="1">
        <f>U74</f>
        <v>89</v>
      </c>
      <c r="Y25" s="9">
        <f>SUM(X$11:X25)/Z25</f>
        <v>89.466666666666669</v>
      </c>
      <c r="Z25" s="1">
        <v>15</v>
      </c>
    </row>
    <row r="26" spans="1:26" x14ac:dyDescent="0.3">
      <c r="B26" s="2" t="s">
        <v>1</v>
      </c>
      <c r="C26" s="1">
        <v>5</v>
      </c>
      <c r="D26" s="1">
        <v>4</v>
      </c>
      <c r="E26" s="1">
        <v>4</v>
      </c>
      <c r="F26" s="1">
        <v>5</v>
      </c>
      <c r="G26" s="1">
        <v>3</v>
      </c>
      <c r="H26" s="1">
        <v>4</v>
      </c>
      <c r="I26" s="1">
        <v>4</v>
      </c>
      <c r="J26" s="1">
        <v>3</v>
      </c>
      <c r="K26" s="1">
        <v>4</v>
      </c>
      <c r="L26" s="1">
        <v>4</v>
      </c>
      <c r="M26" s="1">
        <v>3</v>
      </c>
      <c r="N26" s="1">
        <v>4</v>
      </c>
      <c r="O26" s="1">
        <v>4</v>
      </c>
      <c r="P26" s="1">
        <v>5</v>
      </c>
      <c r="Q26" s="1">
        <v>4</v>
      </c>
      <c r="R26" s="1">
        <v>3</v>
      </c>
      <c r="S26" s="1">
        <v>5</v>
      </c>
      <c r="T26" s="1">
        <v>4</v>
      </c>
      <c r="U26" s="1">
        <f>SUM(C26:T26)</f>
        <v>72</v>
      </c>
      <c r="W26" s="19">
        <f>B75</f>
        <v>45550</v>
      </c>
      <c r="X26" s="1">
        <f>U75</f>
        <v>86</v>
      </c>
      <c r="Y26" s="9">
        <f>SUM(X$11:X26)/Z26</f>
        <v>89.25</v>
      </c>
      <c r="Z26" s="1">
        <v>16</v>
      </c>
    </row>
    <row r="27" spans="1:26" x14ac:dyDescent="0.3">
      <c r="A27" t="s">
        <v>3</v>
      </c>
      <c r="B27" s="10">
        <v>45388</v>
      </c>
      <c r="C27" s="6">
        <v>8</v>
      </c>
      <c r="D27" s="6">
        <v>6</v>
      </c>
      <c r="E27" s="6">
        <v>4</v>
      </c>
      <c r="F27" s="6">
        <v>7</v>
      </c>
      <c r="G27" s="6">
        <v>3</v>
      </c>
      <c r="H27" s="6">
        <v>7</v>
      </c>
      <c r="I27" s="6">
        <v>5</v>
      </c>
      <c r="J27" s="6">
        <v>3</v>
      </c>
      <c r="K27" s="6">
        <v>6</v>
      </c>
      <c r="L27" s="6">
        <v>7</v>
      </c>
      <c r="M27" s="6">
        <v>4</v>
      </c>
      <c r="N27" s="6">
        <v>5</v>
      </c>
      <c r="O27" s="6">
        <v>5</v>
      </c>
      <c r="P27" s="6">
        <v>12</v>
      </c>
      <c r="Q27" s="6">
        <v>5</v>
      </c>
      <c r="R27" s="6">
        <v>4</v>
      </c>
      <c r="S27" s="6">
        <v>5</v>
      </c>
      <c r="T27" s="6">
        <v>6</v>
      </c>
      <c r="U27" s="1">
        <f>SUM(C27:T27)</f>
        <v>102</v>
      </c>
      <c r="W27" s="19">
        <f>B63</f>
        <v>45552</v>
      </c>
      <c r="X27" s="1">
        <f>U63</f>
        <v>86</v>
      </c>
      <c r="Y27" s="9">
        <f>SUM(X$11:X27)/Z27</f>
        <v>89.058823529411768</v>
      </c>
      <c r="Z27" s="1">
        <v>17</v>
      </c>
    </row>
    <row r="28" spans="1:26" x14ac:dyDescent="0.3">
      <c r="B28" s="10">
        <v>45389</v>
      </c>
      <c r="C28" s="6">
        <v>5</v>
      </c>
      <c r="D28" s="6">
        <v>5</v>
      </c>
      <c r="E28" s="6">
        <v>5</v>
      </c>
      <c r="F28" s="6">
        <v>6</v>
      </c>
      <c r="G28" s="6">
        <v>4</v>
      </c>
      <c r="H28" s="6">
        <v>4</v>
      </c>
      <c r="I28" s="6">
        <v>4</v>
      </c>
      <c r="J28" s="6">
        <v>5</v>
      </c>
      <c r="K28" s="6">
        <v>4</v>
      </c>
      <c r="L28" s="6">
        <v>4</v>
      </c>
      <c r="M28" s="6">
        <v>4</v>
      </c>
      <c r="N28" s="6">
        <v>4</v>
      </c>
      <c r="O28" s="6">
        <v>5</v>
      </c>
      <c r="P28" s="6">
        <v>6</v>
      </c>
      <c r="Q28" s="6">
        <v>4</v>
      </c>
      <c r="R28" s="6">
        <v>4</v>
      </c>
      <c r="S28" s="6">
        <v>6</v>
      </c>
      <c r="T28" s="6">
        <v>4</v>
      </c>
      <c r="U28" s="1">
        <f>SUM(C28:T28)</f>
        <v>83</v>
      </c>
      <c r="W28" s="19">
        <f>B80</f>
        <v>45554</v>
      </c>
      <c r="X28" s="1">
        <f>U80</f>
        <v>74</v>
      </c>
      <c r="Y28" s="9">
        <f>SUM(X$11:X28)/Z28</f>
        <v>88.222222222222229</v>
      </c>
      <c r="Z28" s="1">
        <v>18</v>
      </c>
    </row>
    <row r="29" spans="1:26" x14ac:dyDescent="0.3">
      <c r="B29" s="10">
        <v>45752</v>
      </c>
      <c r="C29" s="6">
        <v>5</v>
      </c>
      <c r="D29" s="6">
        <v>5</v>
      </c>
      <c r="E29" s="6">
        <v>4</v>
      </c>
      <c r="F29" s="6">
        <v>5</v>
      </c>
      <c r="G29" s="6">
        <v>4</v>
      </c>
      <c r="H29" s="6">
        <v>5</v>
      </c>
      <c r="I29" s="6">
        <v>5</v>
      </c>
      <c r="J29" s="6">
        <v>3</v>
      </c>
      <c r="K29" s="6">
        <v>4</v>
      </c>
      <c r="L29" s="6">
        <v>4</v>
      </c>
      <c r="M29" s="6">
        <v>4</v>
      </c>
      <c r="N29" s="6">
        <v>5</v>
      </c>
      <c r="O29" s="6">
        <v>5</v>
      </c>
      <c r="P29" s="6">
        <v>5</v>
      </c>
      <c r="Q29" s="6">
        <v>6</v>
      </c>
      <c r="R29" s="6">
        <v>4</v>
      </c>
      <c r="S29" s="6">
        <v>5</v>
      </c>
      <c r="T29" s="6">
        <v>6</v>
      </c>
      <c r="U29" s="1">
        <f>SUM(C29:T29)</f>
        <v>84</v>
      </c>
      <c r="W29" s="19">
        <f>B7</f>
        <v>45556</v>
      </c>
      <c r="X29" s="1">
        <f>U7</f>
        <v>78</v>
      </c>
      <c r="Y29" s="9">
        <f>SUM(X$11:X29)/Z29</f>
        <v>87.684210526315795</v>
      </c>
      <c r="Z29" s="1">
        <v>19</v>
      </c>
    </row>
    <row r="30" spans="1:26" x14ac:dyDescent="0.3">
      <c r="B30" s="10">
        <v>45753</v>
      </c>
      <c r="C30" s="6">
        <v>6</v>
      </c>
      <c r="D30" s="6">
        <v>5</v>
      </c>
      <c r="E30" s="6">
        <v>4</v>
      </c>
      <c r="F30" s="6">
        <v>6</v>
      </c>
      <c r="G30" s="6">
        <v>3</v>
      </c>
      <c r="H30" s="6">
        <v>5</v>
      </c>
      <c r="I30" s="6">
        <v>4</v>
      </c>
      <c r="J30" s="6">
        <v>3</v>
      </c>
      <c r="K30" s="6">
        <v>4</v>
      </c>
      <c r="L30" s="6">
        <v>4</v>
      </c>
      <c r="M30" s="6">
        <v>3</v>
      </c>
      <c r="N30" s="6">
        <v>3</v>
      </c>
      <c r="O30" s="6">
        <v>6</v>
      </c>
      <c r="P30" s="6">
        <v>6</v>
      </c>
      <c r="Q30" s="6">
        <v>3</v>
      </c>
      <c r="R30" s="6">
        <v>3</v>
      </c>
      <c r="S30" s="6">
        <v>6</v>
      </c>
      <c r="T30" s="6">
        <v>4</v>
      </c>
      <c r="U30" s="1">
        <f>SUM(C30:T30)</f>
        <v>78</v>
      </c>
      <c r="W30" s="19">
        <f>B8</f>
        <v>45557</v>
      </c>
      <c r="X30" s="1">
        <f>U8</f>
        <v>88</v>
      </c>
      <c r="Y30" s="9">
        <f>SUM(X$11:X30)/Z30</f>
        <v>87.7</v>
      </c>
      <c r="Z30" s="1">
        <v>20</v>
      </c>
    </row>
    <row r="31" spans="1:26" x14ac:dyDescent="0.3">
      <c r="B31" s="10">
        <v>45927</v>
      </c>
      <c r="C31" s="6">
        <v>5</v>
      </c>
      <c r="D31" s="6">
        <v>5</v>
      </c>
      <c r="E31" s="6">
        <v>4</v>
      </c>
      <c r="F31" s="6">
        <v>5</v>
      </c>
      <c r="G31" s="6">
        <v>3</v>
      </c>
      <c r="H31" s="6">
        <v>5</v>
      </c>
      <c r="I31" s="6">
        <v>4</v>
      </c>
      <c r="J31" s="6">
        <v>3</v>
      </c>
      <c r="K31" s="6">
        <v>5</v>
      </c>
      <c r="L31" s="6">
        <v>4</v>
      </c>
      <c r="M31" s="6">
        <v>3</v>
      </c>
      <c r="N31" s="6">
        <v>4</v>
      </c>
      <c r="O31" s="6">
        <v>3</v>
      </c>
      <c r="P31" s="6">
        <v>5</v>
      </c>
      <c r="Q31" s="6">
        <v>4</v>
      </c>
      <c r="R31" s="6">
        <v>4</v>
      </c>
      <c r="S31" s="6">
        <v>5</v>
      </c>
      <c r="T31" s="6">
        <v>5</v>
      </c>
      <c r="U31" s="1">
        <f>SUM(C31:T31)</f>
        <v>76</v>
      </c>
      <c r="W31" s="19">
        <f>B71</f>
        <v>45559</v>
      </c>
      <c r="X31" s="1">
        <f>U71</f>
        <v>80</v>
      </c>
      <c r="Y31" s="9">
        <f>SUM(X$11:X31)/Z31</f>
        <v>87.333333333333329</v>
      </c>
      <c r="Z31" s="1">
        <v>21</v>
      </c>
    </row>
    <row r="32" spans="1:26" x14ac:dyDescent="0.3">
      <c r="B32" s="10">
        <v>45928</v>
      </c>
      <c r="C32" s="6">
        <v>5</v>
      </c>
      <c r="D32" s="6">
        <v>5</v>
      </c>
      <c r="E32" s="6">
        <v>4</v>
      </c>
      <c r="F32" s="6">
        <v>5</v>
      </c>
      <c r="G32" s="6">
        <v>3</v>
      </c>
      <c r="H32" s="6">
        <v>4</v>
      </c>
      <c r="I32" s="6">
        <v>3</v>
      </c>
      <c r="J32" s="6">
        <v>3</v>
      </c>
      <c r="K32" s="6">
        <v>3</v>
      </c>
      <c r="L32" s="6">
        <v>5</v>
      </c>
      <c r="M32" s="6">
        <v>3</v>
      </c>
      <c r="N32" s="6">
        <v>7</v>
      </c>
      <c r="O32" s="6">
        <v>4</v>
      </c>
      <c r="P32" s="6">
        <v>6</v>
      </c>
      <c r="Q32" s="6">
        <v>3</v>
      </c>
      <c r="R32" s="6">
        <v>4</v>
      </c>
      <c r="S32" s="6">
        <v>4</v>
      </c>
      <c r="T32" s="6">
        <v>4</v>
      </c>
      <c r="U32" s="1">
        <f>SUM(C32:T32)</f>
        <v>75</v>
      </c>
      <c r="W32" s="19">
        <f>B64</f>
        <v>45561</v>
      </c>
      <c r="X32" s="1">
        <f>U64</f>
        <v>86</v>
      </c>
      <c r="Y32" s="9">
        <f>SUM(X$11:X32)/Z32</f>
        <v>87.272727272727266</v>
      </c>
      <c r="Z32" s="1">
        <v>22</v>
      </c>
    </row>
    <row r="33" spans="1:26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W33" s="19">
        <f>B65</f>
        <v>45568</v>
      </c>
      <c r="X33" s="1">
        <f>U65</f>
        <v>76</v>
      </c>
      <c r="Y33" s="9">
        <f>SUM(X$11:X33)/Z33</f>
        <v>86.782608695652172</v>
      </c>
      <c r="Z33" s="1">
        <v>23</v>
      </c>
    </row>
    <row r="34" spans="1:26" x14ac:dyDescent="0.3">
      <c r="B34" s="2" t="s">
        <v>1</v>
      </c>
      <c r="C34" s="1">
        <v>4</v>
      </c>
      <c r="D34" s="1">
        <v>5</v>
      </c>
      <c r="E34" s="1">
        <v>3</v>
      </c>
      <c r="F34" s="1">
        <v>4</v>
      </c>
      <c r="G34" s="1">
        <v>3</v>
      </c>
      <c r="H34" s="1">
        <v>4</v>
      </c>
      <c r="I34" s="1">
        <v>5</v>
      </c>
      <c r="J34" s="1">
        <v>4</v>
      </c>
      <c r="K34" s="1">
        <v>4</v>
      </c>
      <c r="L34" s="1">
        <v>4</v>
      </c>
      <c r="M34" s="1">
        <v>5</v>
      </c>
      <c r="N34" s="1">
        <v>4</v>
      </c>
      <c r="O34" s="1">
        <v>3</v>
      </c>
      <c r="P34" s="1">
        <v>4</v>
      </c>
      <c r="Q34" s="1">
        <v>4</v>
      </c>
      <c r="R34" s="1">
        <v>4</v>
      </c>
      <c r="S34" s="1">
        <v>3</v>
      </c>
      <c r="T34" s="1">
        <v>5</v>
      </c>
      <c r="U34" s="1">
        <f>SUM(C34:T34)</f>
        <v>72</v>
      </c>
      <c r="W34" s="19">
        <f>B84</f>
        <v>45570</v>
      </c>
      <c r="X34" s="1">
        <f>U84</f>
        <v>90</v>
      </c>
      <c r="Y34" s="9">
        <f>SUM(X$11:X34)/Z34</f>
        <v>86.916666666666671</v>
      </c>
      <c r="Z34" s="1">
        <v>24</v>
      </c>
    </row>
    <row r="35" spans="1:26" x14ac:dyDescent="0.3">
      <c r="A35" t="s">
        <v>0</v>
      </c>
      <c r="B35" s="10">
        <v>45395</v>
      </c>
      <c r="C35" s="6">
        <v>5</v>
      </c>
      <c r="D35" s="6">
        <v>6</v>
      </c>
      <c r="E35" s="6">
        <v>4</v>
      </c>
      <c r="F35" s="6">
        <v>5</v>
      </c>
      <c r="G35" s="6">
        <v>9</v>
      </c>
      <c r="H35" s="6">
        <v>7</v>
      </c>
      <c r="I35" s="6">
        <v>7</v>
      </c>
      <c r="J35" s="6">
        <v>6</v>
      </c>
      <c r="K35" s="6">
        <v>4</v>
      </c>
      <c r="L35" s="6">
        <v>3</v>
      </c>
      <c r="M35" s="6">
        <v>5</v>
      </c>
      <c r="N35" s="6">
        <v>4</v>
      </c>
      <c r="O35" s="6">
        <v>3</v>
      </c>
      <c r="P35" s="6">
        <v>4</v>
      </c>
      <c r="Q35" s="6">
        <v>4</v>
      </c>
      <c r="R35" s="6">
        <v>5</v>
      </c>
      <c r="S35" s="6">
        <v>3</v>
      </c>
      <c r="T35" s="6">
        <v>6</v>
      </c>
      <c r="U35" s="1">
        <f>SUM(C35:T35)</f>
        <v>90</v>
      </c>
      <c r="W35" s="19">
        <f>B85</f>
        <v>45571</v>
      </c>
      <c r="X35" s="1">
        <f>U85</f>
        <v>78</v>
      </c>
      <c r="Y35" s="9">
        <f>SUM(X$11:X35)/Z35</f>
        <v>86.56</v>
      </c>
      <c r="Z35" s="1">
        <v>25</v>
      </c>
    </row>
    <row r="36" spans="1:26" x14ac:dyDescent="0.3">
      <c r="B36" s="10">
        <v>45396</v>
      </c>
      <c r="C36" s="6">
        <v>6</v>
      </c>
      <c r="D36" s="6">
        <v>5</v>
      </c>
      <c r="E36" s="6">
        <v>3</v>
      </c>
      <c r="F36" s="6">
        <v>4</v>
      </c>
      <c r="G36" s="6">
        <v>4</v>
      </c>
      <c r="H36" s="6">
        <v>5</v>
      </c>
      <c r="I36" s="6">
        <v>6</v>
      </c>
      <c r="J36" s="6">
        <v>4</v>
      </c>
      <c r="K36" s="6">
        <v>5</v>
      </c>
      <c r="L36" s="6">
        <v>6</v>
      </c>
      <c r="M36" s="6">
        <v>7</v>
      </c>
      <c r="N36" s="6">
        <v>4</v>
      </c>
      <c r="O36" s="6">
        <v>4</v>
      </c>
      <c r="P36" s="6">
        <v>5</v>
      </c>
      <c r="Q36" s="6">
        <v>4</v>
      </c>
      <c r="R36" s="6">
        <v>4</v>
      </c>
      <c r="S36" s="6">
        <v>5</v>
      </c>
      <c r="T36" s="6">
        <v>4</v>
      </c>
      <c r="U36" s="1">
        <f>SUM(C36:T36)</f>
        <v>85</v>
      </c>
      <c r="W36" s="19">
        <f>B43</f>
        <v>45579</v>
      </c>
      <c r="X36" s="1">
        <f>U43</f>
        <v>79</v>
      </c>
      <c r="Y36" s="9">
        <f>SUM(X$11:X36)/Z36</f>
        <v>86.269230769230774</v>
      </c>
      <c r="Z36" s="1">
        <v>26</v>
      </c>
    </row>
    <row r="37" spans="1:26" x14ac:dyDescent="0.3">
      <c r="B37" s="10">
        <v>45780</v>
      </c>
      <c r="C37" s="6">
        <v>7</v>
      </c>
      <c r="D37" s="6">
        <v>6</v>
      </c>
      <c r="E37" s="6">
        <v>3</v>
      </c>
      <c r="F37" s="6">
        <v>4</v>
      </c>
      <c r="G37" s="6">
        <v>4</v>
      </c>
      <c r="H37" s="6">
        <v>4</v>
      </c>
      <c r="I37" s="6">
        <v>5</v>
      </c>
      <c r="J37" s="6">
        <v>4</v>
      </c>
      <c r="K37" s="6">
        <v>5</v>
      </c>
      <c r="L37" s="6">
        <v>5</v>
      </c>
      <c r="M37" s="6">
        <v>6</v>
      </c>
      <c r="N37" s="6">
        <v>4</v>
      </c>
      <c r="O37" s="6">
        <v>3</v>
      </c>
      <c r="P37" s="6">
        <v>4</v>
      </c>
      <c r="Q37" s="6">
        <v>4</v>
      </c>
      <c r="R37" s="6">
        <v>4</v>
      </c>
      <c r="S37" s="6">
        <v>3</v>
      </c>
      <c r="T37" s="6">
        <v>6</v>
      </c>
      <c r="U37" s="1">
        <f>SUM(C37:T37)</f>
        <v>81</v>
      </c>
      <c r="W37" s="19">
        <f>B44</f>
        <v>45580</v>
      </c>
      <c r="X37" s="1">
        <f>U44</f>
        <v>76</v>
      </c>
      <c r="Y37" s="9">
        <f>SUM(X$11:X37)/Z37</f>
        <v>85.888888888888886</v>
      </c>
      <c r="Z37" s="1">
        <v>27</v>
      </c>
    </row>
    <row r="38" spans="1:26" x14ac:dyDescent="0.3">
      <c r="B38" s="10">
        <v>45781</v>
      </c>
      <c r="C38" s="6">
        <v>5</v>
      </c>
      <c r="D38" s="6">
        <v>8</v>
      </c>
      <c r="E38" s="6">
        <v>3</v>
      </c>
      <c r="F38" s="6">
        <v>5</v>
      </c>
      <c r="G38" s="6">
        <v>3</v>
      </c>
      <c r="H38" s="6">
        <v>8</v>
      </c>
      <c r="I38" s="6">
        <v>6</v>
      </c>
      <c r="J38" s="6">
        <v>5</v>
      </c>
      <c r="K38" s="6">
        <v>4</v>
      </c>
      <c r="L38" s="6">
        <v>5</v>
      </c>
      <c r="M38" s="6">
        <v>5</v>
      </c>
      <c r="N38" s="6">
        <v>5</v>
      </c>
      <c r="O38" s="6">
        <v>3</v>
      </c>
      <c r="P38" s="6">
        <v>5</v>
      </c>
      <c r="Q38" s="6">
        <v>5</v>
      </c>
      <c r="R38" s="6">
        <v>5</v>
      </c>
      <c r="S38" s="6">
        <v>4</v>
      </c>
      <c r="T38" s="6">
        <v>5</v>
      </c>
      <c r="U38" s="1">
        <f>SUM(C38:T38)</f>
        <v>89</v>
      </c>
      <c r="W38" s="19">
        <f>B49</f>
        <v>45591</v>
      </c>
      <c r="X38" s="1">
        <f>U49</f>
        <v>82</v>
      </c>
      <c r="Y38" s="9">
        <f>SUM(X$11:X38)/Z38</f>
        <v>85.75</v>
      </c>
      <c r="Z38" s="1">
        <v>28</v>
      </c>
    </row>
    <row r="39" spans="1:26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W39" s="19">
        <f>B50</f>
        <v>45592</v>
      </c>
      <c r="X39" s="1">
        <f>U50</f>
        <v>99</v>
      </c>
      <c r="Y39" s="9">
        <f>SUM(X$11:X39)/Z39</f>
        <v>86.206896551724142</v>
      </c>
      <c r="Z39" s="1">
        <v>29</v>
      </c>
    </row>
    <row r="40" spans="1:26" x14ac:dyDescent="0.3">
      <c r="A40" t="s">
        <v>16</v>
      </c>
      <c r="B40" s="2" t="s">
        <v>1</v>
      </c>
      <c r="C40" s="1">
        <v>4</v>
      </c>
      <c r="D40" s="1">
        <v>4</v>
      </c>
      <c r="E40" s="1">
        <v>4</v>
      </c>
      <c r="F40" s="1">
        <v>4</v>
      </c>
      <c r="G40" s="1">
        <v>3</v>
      </c>
      <c r="H40" s="1">
        <v>5</v>
      </c>
      <c r="I40" s="1">
        <v>4</v>
      </c>
      <c r="J40" s="1">
        <v>3</v>
      </c>
      <c r="K40" s="1">
        <v>5</v>
      </c>
      <c r="L40" s="1">
        <v>4</v>
      </c>
      <c r="M40" s="1">
        <v>5</v>
      </c>
      <c r="N40" s="1">
        <v>3</v>
      </c>
      <c r="O40" s="1">
        <v>4</v>
      </c>
      <c r="P40" s="1">
        <v>5</v>
      </c>
      <c r="Q40" s="1">
        <v>4</v>
      </c>
      <c r="R40" s="1">
        <v>3</v>
      </c>
      <c r="S40" s="1">
        <v>4</v>
      </c>
      <c r="T40" s="1">
        <v>4</v>
      </c>
      <c r="U40" s="1">
        <f>SUM(C40:T40)</f>
        <v>72</v>
      </c>
      <c r="W40" s="19">
        <f>B21</f>
        <v>45598</v>
      </c>
      <c r="X40" s="1">
        <f>U21</f>
        <v>82</v>
      </c>
      <c r="Y40" s="9">
        <f>SUM(X$11:X40)/Z40</f>
        <v>86.066666666666663</v>
      </c>
      <c r="Z40" s="1">
        <v>30</v>
      </c>
    </row>
    <row r="41" spans="1:26" x14ac:dyDescent="0.3">
      <c r="B41" s="10">
        <v>45215</v>
      </c>
      <c r="C41" s="6">
        <v>7</v>
      </c>
      <c r="D41" s="6">
        <v>6</v>
      </c>
      <c r="E41" s="6">
        <v>5</v>
      </c>
      <c r="F41" s="6">
        <v>5</v>
      </c>
      <c r="G41" s="6">
        <v>6</v>
      </c>
      <c r="H41" s="6">
        <v>7</v>
      </c>
      <c r="I41" s="6">
        <v>6</v>
      </c>
      <c r="J41" s="6">
        <v>3</v>
      </c>
      <c r="K41" s="6">
        <v>6</v>
      </c>
      <c r="L41" s="6">
        <v>5</v>
      </c>
      <c r="M41" s="6">
        <v>6</v>
      </c>
      <c r="N41" s="6">
        <v>3</v>
      </c>
      <c r="O41" s="6">
        <v>5</v>
      </c>
      <c r="P41" s="6">
        <v>5</v>
      </c>
      <c r="Q41" s="6">
        <v>6</v>
      </c>
      <c r="R41" s="6">
        <v>5</v>
      </c>
      <c r="S41" s="6">
        <v>6</v>
      </c>
      <c r="T41" s="6">
        <v>6</v>
      </c>
      <c r="U41" s="1">
        <f>SUM(C41:T41)</f>
        <v>98</v>
      </c>
      <c r="W41" s="19">
        <f>B88</f>
        <v>45599</v>
      </c>
      <c r="X41" s="1">
        <f>U88</f>
        <v>84</v>
      </c>
      <c r="Y41" s="9">
        <f>SUM(X$11:X41)/Z41</f>
        <v>86</v>
      </c>
      <c r="Z41" s="1">
        <v>31</v>
      </c>
    </row>
    <row r="42" spans="1:26" x14ac:dyDescent="0.3">
      <c r="B42" s="10">
        <v>45216</v>
      </c>
      <c r="C42" s="6">
        <v>4</v>
      </c>
      <c r="D42" s="6">
        <v>4</v>
      </c>
      <c r="E42" s="6">
        <v>5</v>
      </c>
      <c r="F42" s="6">
        <v>5</v>
      </c>
      <c r="G42" s="6">
        <v>4</v>
      </c>
      <c r="H42" s="6">
        <v>5</v>
      </c>
      <c r="I42" s="6">
        <v>5</v>
      </c>
      <c r="J42" s="6">
        <v>2</v>
      </c>
      <c r="K42" s="6">
        <v>4</v>
      </c>
      <c r="L42" s="6">
        <v>6</v>
      </c>
      <c r="M42" s="6">
        <v>5</v>
      </c>
      <c r="N42" s="6">
        <v>3</v>
      </c>
      <c r="O42" s="6">
        <v>6</v>
      </c>
      <c r="P42" s="6">
        <v>5</v>
      </c>
      <c r="Q42" s="6">
        <v>6</v>
      </c>
      <c r="R42" s="6">
        <v>3</v>
      </c>
      <c r="S42" s="6">
        <v>5</v>
      </c>
      <c r="T42" s="6">
        <v>7</v>
      </c>
      <c r="U42" s="1">
        <f>SUM(C42:T42)</f>
        <v>84</v>
      </c>
      <c r="W42" s="19">
        <f>B92</f>
        <v>45703</v>
      </c>
      <c r="X42" s="1">
        <f>U92</f>
        <v>96</v>
      </c>
      <c r="Y42" s="9">
        <f>X42</f>
        <v>96</v>
      </c>
      <c r="Z42" s="1">
        <v>1</v>
      </c>
    </row>
    <row r="43" spans="1:26" x14ac:dyDescent="0.3">
      <c r="B43" s="10">
        <v>45579</v>
      </c>
      <c r="C43" s="6">
        <v>6</v>
      </c>
      <c r="D43" s="6">
        <v>4</v>
      </c>
      <c r="E43" s="6">
        <v>3</v>
      </c>
      <c r="F43" s="6">
        <v>5</v>
      </c>
      <c r="G43" s="6">
        <v>2</v>
      </c>
      <c r="H43" s="6">
        <v>5</v>
      </c>
      <c r="I43" s="6">
        <v>6</v>
      </c>
      <c r="J43" s="6">
        <v>3</v>
      </c>
      <c r="K43" s="6">
        <v>6</v>
      </c>
      <c r="L43" s="6">
        <v>4</v>
      </c>
      <c r="M43" s="6">
        <v>5</v>
      </c>
      <c r="N43" s="6">
        <v>3</v>
      </c>
      <c r="O43" s="6">
        <v>5</v>
      </c>
      <c r="P43" s="6">
        <v>5</v>
      </c>
      <c r="Q43" s="6">
        <v>5</v>
      </c>
      <c r="R43" s="6">
        <v>3</v>
      </c>
      <c r="S43" s="6">
        <v>5</v>
      </c>
      <c r="T43" s="6">
        <v>4</v>
      </c>
      <c r="U43" s="1">
        <f>SUM(C43:T43)</f>
        <v>79</v>
      </c>
      <c r="W43" s="19">
        <v>45704</v>
      </c>
      <c r="X43" s="1">
        <v>82</v>
      </c>
      <c r="Y43" s="9">
        <f>SUM(X$42:X43)/Z43</f>
        <v>89</v>
      </c>
      <c r="Z43" s="1">
        <v>2</v>
      </c>
    </row>
    <row r="44" spans="1:26" x14ac:dyDescent="0.3">
      <c r="B44" s="10">
        <v>45580</v>
      </c>
      <c r="C44" s="6">
        <v>5</v>
      </c>
      <c r="D44" s="6">
        <v>5</v>
      </c>
      <c r="E44" s="6">
        <v>4</v>
      </c>
      <c r="F44" s="6">
        <v>4</v>
      </c>
      <c r="G44" s="6">
        <v>2</v>
      </c>
      <c r="H44" s="6">
        <v>4</v>
      </c>
      <c r="I44" s="6">
        <v>4</v>
      </c>
      <c r="J44" s="6">
        <v>4</v>
      </c>
      <c r="K44" s="6">
        <v>5</v>
      </c>
      <c r="L44" s="6">
        <v>4</v>
      </c>
      <c r="M44" s="6">
        <v>4</v>
      </c>
      <c r="N44" s="6">
        <v>4</v>
      </c>
      <c r="O44" s="6">
        <v>4</v>
      </c>
      <c r="P44" s="6">
        <v>7</v>
      </c>
      <c r="Q44" s="6">
        <v>3</v>
      </c>
      <c r="R44" s="6">
        <v>4</v>
      </c>
      <c r="S44" s="6">
        <v>4</v>
      </c>
      <c r="T44" s="6">
        <v>5</v>
      </c>
      <c r="U44" s="1">
        <f>SUM(C44:T44)</f>
        <v>76</v>
      </c>
      <c r="W44" s="19">
        <v>45705</v>
      </c>
      <c r="X44" s="1">
        <v>77</v>
      </c>
      <c r="Y44" s="9">
        <f>SUM(X$42:X44)/Z44</f>
        <v>85</v>
      </c>
      <c r="Z44" s="1">
        <v>3</v>
      </c>
    </row>
    <row r="45" spans="1:26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W45" s="19">
        <v>45717</v>
      </c>
      <c r="X45" s="1">
        <v>80</v>
      </c>
      <c r="Y45" s="9">
        <f>SUM(X$42:X45)/Z45</f>
        <v>83.75</v>
      </c>
      <c r="Z45" s="1">
        <v>4</v>
      </c>
    </row>
    <row r="46" spans="1:26" x14ac:dyDescent="0.3">
      <c r="A46" t="s">
        <v>78</v>
      </c>
      <c r="B46" s="2" t="s">
        <v>1</v>
      </c>
      <c r="C46" s="1">
        <v>4</v>
      </c>
      <c r="D46" s="1">
        <v>4</v>
      </c>
      <c r="E46" s="1">
        <v>4</v>
      </c>
      <c r="F46" s="1">
        <v>3</v>
      </c>
      <c r="G46" s="1">
        <v>5</v>
      </c>
      <c r="H46" s="1">
        <v>3</v>
      </c>
      <c r="I46" s="1">
        <v>4</v>
      </c>
      <c r="J46" s="1">
        <v>5</v>
      </c>
      <c r="K46" s="1">
        <v>4</v>
      </c>
      <c r="L46" s="1">
        <v>5</v>
      </c>
      <c r="M46" s="1">
        <v>4</v>
      </c>
      <c r="N46" s="1">
        <v>3</v>
      </c>
      <c r="O46" s="1">
        <v>4</v>
      </c>
      <c r="P46" s="1">
        <v>3</v>
      </c>
      <c r="Q46" s="1">
        <v>4</v>
      </c>
      <c r="R46" s="1">
        <v>5</v>
      </c>
      <c r="S46" s="1">
        <v>4</v>
      </c>
      <c r="T46" s="1">
        <v>4</v>
      </c>
      <c r="U46" s="1">
        <f>SUM(C46:T46)</f>
        <v>72</v>
      </c>
      <c r="W46" s="19">
        <v>45718</v>
      </c>
      <c r="X46" s="1">
        <v>86</v>
      </c>
      <c r="Y46" s="9">
        <f>SUM(X$42:X46)/Z46</f>
        <v>84.2</v>
      </c>
      <c r="Z46" s="1">
        <v>5</v>
      </c>
    </row>
    <row r="47" spans="1:26" x14ac:dyDescent="0.3">
      <c r="B47" s="10">
        <v>45080</v>
      </c>
      <c r="C47" s="6">
        <v>5</v>
      </c>
      <c r="D47" s="6">
        <v>5</v>
      </c>
      <c r="E47" s="6">
        <v>6</v>
      </c>
      <c r="F47" s="6">
        <v>3</v>
      </c>
      <c r="G47" s="6">
        <v>7</v>
      </c>
      <c r="H47" s="6">
        <v>3</v>
      </c>
      <c r="I47" s="6">
        <v>4</v>
      </c>
      <c r="J47" s="6">
        <v>6</v>
      </c>
      <c r="K47" s="6">
        <v>7</v>
      </c>
      <c r="L47" s="6">
        <v>6</v>
      </c>
      <c r="M47" s="6">
        <v>7</v>
      </c>
      <c r="N47" s="6">
        <v>4</v>
      </c>
      <c r="O47" s="6">
        <v>5</v>
      </c>
      <c r="P47" s="6">
        <v>5</v>
      </c>
      <c r="Q47" s="6">
        <v>5</v>
      </c>
      <c r="R47" s="6">
        <v>9</v>
      </c>
      <c r="S47" s="6">
        <v>7</v>
      </c>
      <c r="T47" s="6">
        <v>5</v>
      </c>
      <c r="U47" s="1">
        <f>SUM(C47:T47)</f>
        <v>99</v>
      </c>
      <c r="W47" s="19">
        <v>45731</v>
      </c>
      <c r="X47" s="1">
        <v>79</v>
      </c>
      <c r="Y47" s="9">
        <f>SUM(X$42:X47)/Z47</f>
        <v>83.333333333333329</v>
      </c>
      <c r="Z47" s="1">
        <v>6</v>
      </c>
    </row>
    <row r="48" spans="1:26" x14ac:dyDescent="0.3">
      <c r="B48" s="10">
        <v>45081</v>
      </c>
      <c r="C48" s="6">
        <v>6</v>
      </c>
      <c r="D48" s="6">
        <v>6</v>
      </c>
      <c r="E48" s="6">
        <v>5</v>
      </c>
      <c r="F48" s="6">
        <v>3</v>
      </c>
      <c r="G48" s="6">
        <v>6</v>
      </c>
      <c r="H48" s="6">
        <v>3</v>
      </c>
      <c r="I48" s="6">
        <v>3</v>
      </c>
      <c r="J48" s="6">
        <v>6</v>
      </c>
      <c r="K48" s="6">
        <v>4</v>
      </c>
      <c r="L48" s="6">
        <v>6</v>
      </c>
      <c r="M48" s="6">
        <v>7</v>
      </c>
      <c r="N48" s="6">
        <v>5</v>
      </c>
      <c r="O48" s="6">
        <v>5</v>
      </c>
      <c r="P48" s="6">
        <v>4</v>
      </c>
      <c r="Q48" s="6">
        <v>4</v>
      </c>
      <c r="R48" s="6">
        <v>5</v>
      </c>
      <c r="S48" s="6">
        <v>4</v>
      </c>
      <c r="T48" s="6">
        <v>6</v>
      </c>
      <c r="U48" s="1">
        <f>SUM(C48:T48)</f>
        <v>88</v>
      </c>
      <c r="W48" s="19">
        <v>45732</v>
      </c>
      <c r="X48" s="1">
        <v>85</v>
      </c>
      <c r="Y48" s="9">
        <f>SUM(X$42:X48)/Z48</f>
        <v>83.571428571428569</v>
      </c>
      <c r="Z48" s="1">
        <v>7</v>
      </c>
    </row>
    <row r="49" spans="1:31" x14ac:dyDescent="0.3">
      <c r="B49" s="10">
        <v>45591</v>
      </c>
      <c r="C49" s="6">
        <v>4</v>
      </c>
      <c r="D49" s="6">
        <v>5</v>
      </c>
      <c r="E49" s="6">
        <v>4</v>
      </c>
      <c r="F49" s="6">
        <v>4</v>
      </c>
      <c r="G49" s="6">
        <v>6</v>
      </c>
      <c r="H49" s="6">
        <v>3</v>
      </c>
      <c r="I49" s="6">
        <v>6</v>
      </c>
      <c r="J49" s="6">
        <v>6</v>
      </c>
      <c r="K49" s="6">
        <v>5</v>
      </c>
      <c r="L49" s="6">
        <v>5</v>
      </c>
      <c r="M49" s="6">
        <v>4</v>
      </c>
      <c r="N49" s="6">
        <v>3</v>
      </c>
      <c r="O49" s="6">
        <v>6</v>
      </c>
      <c r="P49" s="6">
        <v>3</v>
      </c>
      <c r="Q49" s="6">
        <v>4</v>
      </c>
      <c r="R49" s="6">
        <v>6</v>
      </c>
      <c r="S49" s="6">
        <v>3</v>
      </c>
      <c r="T49" s="6">
        <v>5</v>
      </c>
      <c r="U49" s="1">
        <f>SUM(C49:T49)</f>
        <v>82</v>
      </c>
      <c r="W49" s="19">
        <v>45745</v>
      </c>
      <c r="X49" s="1">
        <v>84</v>
      </c>
      <c r="Y49" s="9">
        <f>SUM(X$42:X49)/Z49</f>
        <v>83.625</v>
      </c>
      <c r="Z49" s="1">
        <v>8</v>
      </c>
    </row>
    <row r="50" spans="1:31" x14ac:dyDescent="0.3">
      <c r="B50" s="10">
        <v>45592</v>
      </c>
      <c r="C50" s="6">
        <v>4</v>
      </c>
      <c r="D50" s="6">
        <v>4</v>
      </c>
      <c r="E50" s="6">
        <v>5</v>
      </c>
      <c r="F50" s="6">
        <v>4</v>
      </c>
      <c r="G50" s="6">
        <v>7</v>
      </c>
      <c r="H50" s="6">
        <v>5</v>
      </c>
      <c r="I50" s="6">
        <v>4</v>
      </c>
      <c r="J50" s="6">
        <v>7</v>
      </c>
      <c r="K50" s="6">
        <v>5</v>
      </c>
      <c r="L50" s="6">
        <v>8</v>
      </c>
      <c r="M50" s="6">
        <v>6</v>
      </c>
      <c r="N50" s="6">
        <v>4</v>
      </c>
      <c r="O50" s="6">
        <v>5</v>
      </c>
      <c r="P50" s="6">
        <v>5</v>
      </c>
      <c r="Q50" s="6">
        <v>7</v>
      </c>
      <c r="R50" s="6">
        <v>6</v>
      </c>
      <c r="S50" s="6">
        <v>7</v>
      </c>
      <c r="T50" s="6">
        <v>6</v>
      </c>
      <c r="U50" s="1">
        <f>SUM(C50:T50)</f>
        <v>99</v>
      </c>
      <c r="W50" s="19">
        <v>45746</v>
      </c>
      <c r="X50" s="1">
        <v>81</v>
      </c>
      <c r="Y50" s="9">
        <f>SUM(X$42:X50)/Z50</f>
        <v>83.333333333333329</v>
      </c>
      <c r="Z50" s="1">
        <v>9</v>
      </c>
    </row>
    <row r="51" spans="1:31" x14ac:dyDescent="0.3">
      <c r="B51" s="10">
        <v>45955</v>
      </c>
      <c r="C51" s="6">
        <v>4</v>
      </c>
      <c r="D51" s="6">
        <v>4</v>
      </c>
      <c r="E51" s="6">
        <v>4</v>
      </c>
      <c r="F51" s="6">
        <v>3</v>
      </c>
      <c r="G51" s="6">
        <v>5</v>
      </c>
      <c r="H51" s="6">
        <v>3</v>
      </c>
      <c r="I51" s="6">
        <v>4</v>
      </c>
      <c r="J51" s="6">
        <v>4</v>
      </c>
      <c r="K51" s="6">
        <v>5</v>
      </c>
      <c r="L51" s="6">
        <v>6</v>
      </c>
      <c r="M51" s="6">
        <v>4</v>
      </c>
      <c r="N51" s="6">
        <v>4</v>
      </c>
      <c r="O51" s="6">
        <v>4</v>
      </c>
      <c r="P51" s="6">
        <v>4</v>
      </c>
      <c r="Q51" s="6">
        <v>4</v>
      </c>
      <c r="R51" s="6">
        <v>5</v>
      </c>
      <c r="S51" s="6">
        <v>4</v>
      </c>
      <c r="T51" s="6">
        <v>5</v>
      </c>
      <c r="U51" s="1">
        <f>SUM(C51:T51)</f>
        <v>76</v>
      </c>
      <c r="W51" s="19">
        <v>45752</v>
      </c>
      <c r="X51" s="1">
        <v>84</v>
      </c>
      <c r="Y51" s="9">
        <f>SUM(X$42:X51)/Z51</f>
        <v>83.4</v>
      </c>
      <c r="Z51" s="1">
        <v>10</v>
      </c>
    </row>
    <row r="52" spans="1:31" x14ac:dyDescent="0.3">
      <c r="B52" s="10">
        <v>45956</v>
      </c>
      <c r="C52" s="6">
        <v>3</v>
      </c>
      <c r="D52" s="6">
        <v>5</v>
      </c>
      <c r="E52" s="6">
        <v>5</v>
      </c>
      <c r="F52" s="6">
        <v>4</v>
      </c>
      <c r="G52" s="6">
        <v>5</v>
      </c>
      <c r="H52" s="6">
        <v>3</v>
      </c>
      <c r="I52" s="6">
        <v>4</v>
      </c>
      <c r="J52" s="6">
        <v>6</v>
      </c>
      <c r="K52" s="6">
        <v>4</v>
      </c>
      <c r="L52" s="6">
        <v>4</v>
      </c>
      <c r="M52" s="6">
        <v>4</v>
      </c>
      <c r="N52" s="6">
        <v>3</v>
      </c>
      <c r="O52" s="6">
        <v>4</v>
      </c>
      <c r="P52" s="6">
        <v>3</v>
      </c>
      <c r="Q52" s="6">
        <v>4</v>
      </c>
      <c r="R52" s="6">
        <v>5</v>
      </c>
      <c r="S52" s="6">
        <v>4</v>
      </c>
      <c r="T52" s="6">
        <v>5</v>
      </c>
      <c r="U52" s="1">
        <f>SUM(C52:T52)</f>
        <v>75</v>
      </c>
      <c r="W52" s="19">
        <v>45753</v>
      </c>
      <c r="X52" s="1">
        <v>78</v>
      </c>
      <c r="Y52" s="9">
        <f>SUM(X$42:X52)/Z52</f>
        <v>82.909090909090907</v>
      </c>
      <c r="Z52" s="1">
        <v>11</v>
      </c>
    </row>
    <row r="53" spans="1:31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W53" s="20">
        <v>45759</v>
      </c>
      <c r="X53" s="1">
        <v>82</v>
      </c>
      <c r="Y53" s="9">
        <f>SUM(X$42:X53)/Z53</f>
        <v>82.833333333333329</v>
      </c>
      <c r="Z53" s="1">
        <v>12</v>
      </c>
    </row>
    <row r="54" spans="1:31" x14ac:dyDescent="0.3">
      <c r="A54" t="s">
        <v>17</v>
      </c>
      <c r="B54" s="2" t="s">
        <v>1</v>
      </c>
      <c r="C54" s="1">
        <v>5</v>
      </c>
      <c r="D54" s="1">
        <v>3</v>
      </c>
      <c r="E54" s="1">
        <v>4</v>
      </c>
      <c r="F54" s="1">
        <v>4</v>
      </c>
      <c r="G54" s="1">
        <v>5</v>
      </c>
      <c r="H54" s="1">
        <v>4</v>
      </c>
      <c r="I54" s="1">
        <v>4</v>
      </c>
      <c r="J54" s="1">
        <v>3</v>
      </c>
      <c r="K54" s="1">
        <v>4</v>
      </c>
      <c r="L54" s="1">
        <v>5</v>
      </c>
      <c r="M54" s="1">
        <v>3</v>
      </c>
      <c r="N54" s="1">
        <v>4</v>
      </c>
      <c r="O54" s="1">
        <v>3</v>
      </c>
      <c r="P54" s="1">
        <v>4</v>
      </c>
      <c r="Q54" s="1">
        <v>4</v>
      </c>
      <c r="R54" s="1">
        <v>4</v>
      </c>
      <c r="S54" s="1">
        <v>4</v>
      </c>
      <c r="T54" s="1">
        <v>5</v>
      </c>
      <c r="U54" s="1">
        <f>SUM(C54:T54)</f>
        <v>72</v>
      </c>
      <c r="W54" s="20">
        <v>45760</v>
      </c>
      <c r="X54" s="1">
        <v>81</v>
      </c>
      <c r="Y54" s="9">
        <f>SUM(X$42:X54)/Z54</f>
        <v>82.692307692307693</v>
      </c>
      <c r="Z54" s="1">
        <v>13</v>
      </c>
    </row>
    <row r="55" spans="1:31" x14ac:dyDescent="0.3">
      <c r="B55" s="10">
        <v>45124</v>
      </c>
      <c r="C55" s="6">
        <v>6</v>
      </c>
      <c r="D55" s="6">
        <v>5</v>
      </c>
      <c r="E55" s="6">
        <v>7</v>
      </c>
      <c r="F55" s="6">
        <v>5</v>
      </c>
      <c r="G55" s="6">
        <v>6</v>
      </c>
      <c r="H55" s="6">
        <v>6</v>
      </c>
      <c r="I55" s="6">
        <v>5</v>
      </c>
      <c r="J55" s="6">
        <v>4</v>
      </c>
      <c r="K55" s="6">
        <v>5</v>
      </c>
      <c r="L55" s="6">
        <v>8</v>
      </c>
      <c r="M55" s="6">
        <v>5</v>
      </c>
      <c r="N55" s="6">
        <v>6</v>
      </c>
      <c r="O55" s="6">
        <v>4</v>
      </c>
      <c r="P55" s="6">
        <v>5</v>
      </c>
      <c r="Q55" s="6">
        <v>4</v>
      </c>
      <c r="R55" s="6">
        <v>5</v>
      </c>
      <c r="S55" s="6">
        <v>4</v>
      </c>
      <c r="T55" s="6">
        <v>6</v>
      </c>
      <c r="U55" s="1">
        <f>SUM(C55:T55)</f>
        <v>96</v>
      </c>
      <c r="W55" s="20">
        <v>45780</v>
      </c>
      <c r="X55" s="1">
        <v>81</v>
      </c>
      <c r="Y55" s="9">
        <f>SUM(X$42:X55)/Z55</f>
        <v>82.571428571428569</v>
      </c>
      <c r="Z55" s="1">
        <v>14</v>
      </c>
    </row>
    <row r="56" spans="1:31" x14ac:dyDescent="0.3">
      <c r="B56" s="10">
        <v>45125</v>
      </c>
      <c r="C56" s="6">
        <v>6</v>
      </c>
      <c r="D56" s="6">
        <v>4</v>
      </c>
      <c r="E56" s="6">
        <v>5</v>
      </c>
      <c r="F56" s="6">
        <v>6</v>
      </c>
      <c r="G56" s="6">
        <v>4</v>
      </c>
      <c r="H56" s="6">
        <v>5</v>
      </c>
      <c r="I56" s="6">
        <v>6</v>
      </c>
      <c r="J56" s="6">
        <v>4</v>
      </c>
      <c r="K56" s="6">
        <v>6</v>
      </c>
      <c r="L56" s="6">
        <v>5</v>
      </c>
      <c r="M56" s="6">
        <v>4</v>
      </c>
      <c r="N56" s="6">
        <v>5</v>
      </c>
      <c r="O56" s="6">
        <v>4</v>
      </c>
      <c r="P56" s="6">
        <v>6</v>
      </c>
      <c r="Q56" s="6">
        <v>6</v>
      </c>
      <c r="R56" s="6">
        <v>4</v>
      </c>
      <c r="S56" s="6">
        <v>5</v>
      </c>
      <c r="T56" s="6">
        <v>6</v>
      </c>
      <c r="U56" s="1">
        <f>SUM(C56:T56)</f>
        <v>91</v>
      </c>
      <c r="W56" s="20">
        <v>45781</v>
      </c>
      <c r="X56" s="1">
        <v>89</v>
      </c>
      <c r="Y56" s="9">
        <f>SUM(X$42:X56)/Z56</f>
        <v>83</v>
      </c>
      <c r="Z56" s="1">
        <v>15</v>
      </c>
    </row>
    <row r="57" spans="1:31" x14ac:dyDescent="0.3">
      <c r="R57" t="s">
        <v>44</v>
      </c>
      <c r="W57" s="20">
        <v>45880</v>
      </c>
      <c r="X57" s="1">
        <v>78</v>
      </c>
      <c r="Y57" s="9">
        <f>SUM(X$42:X57)/Z57</f>
        <v>82.6875</v>
      </c>
      <c r="Z57" s="1">
        <v>16</v>
      </c>
    </row>
    <row r="58" spans="1:31" x14ac:dyDescent="0.3">
      <c r="A58" t="s">
        <v>14</v>
      </c>
      <c r="B58" s="2" t="s">
        <v>1</v>
      </c>
      <c r="C58" s="1">
        <v>4</v>
      </c>
      <c r="D58" s="1">
        <v>5</v>
      </c>
      <c r="E58" s="1">
        <v>3</v>
      </c>
      <c r="F58" s="1">
        <v>4</v>
      </c>
      <c r="G58" s="1">
        <v>5</v>
      </c>
      <c r="H58" s="1">
        <v>3</v>
      </c>
      <c r="I58" s="1">
        <v>4</v>
      </c>
      <c r="J58" s="1">
        <v>4</v>
      </c>
      <c r="K58" s="1">
        <v>4</v>
      </c>
      <c r="L58" s="1">
        <v>4</v>
      </c>
      <c r="M58" s="1">
        <v>4</v>
      </c>
      <c r="N58" s="1">
        <v>3</v>
      </c>
      <c r="O58" s="1">
        <v>4</v>
      </c>
      <c r="P58" s="1">
        <v>5</v>
      </c>
      <c r="Q58" s="1">
        <v>4</v>
      </c>
      <c r="R58" s="1">
        <v>3</v>
      </c>
      <c r="S58" s="1">
        <v>4</v>
      </c>
      <c r="T58" s="1">
        <v>5</v>
      </c>
      <c r="U58" s="1">
        <f>SUM(C58:T58)</f>
        <v>72</v>
      </c>
      <c r="W58" s="20">
        <v>45881</v>
      </c>
      <c r="X58" s="1">
        <v>78</v>
      </c>
      <c r="Y58" s="9">
        <f>SUM(X$42:X58)/Z58</f>
        <v>82.411764705882348</v>
      </c>
      <c r="Z58" s="1">
        <v>17</v>
      </c>
    </row>
    <row r="59" spans="1:31" x14ac:dyDescent="0.3">
      <c r="B59" s="10">
        <v>45523</v>
      </c>
      <c r="C59" s="6">
        <v>4</v>
      </c>
      <c r="D59" s="6">
        <v>4</v>
      </c>
      <c r="E59" s="6">
        <v>3</v>
      </c>
      <c r="F59" s="6">
        <v>6</v>
      </c>
      <c r="G59" s="6">
        <v>6</v>
      </c>
      <c r="H59" s="6">
        <v>3</v>
      </c>
      <c r="I59" s="6">
        <v>6</v>
      </c>
      <c r="J59" s="6">
        <v>5</v>
      </c>
      <c r="K59" s="6">
        <v>4</v>
      </c>
      <c r="L59" s="6">
        <v>5</v>
      </c>
      <c r="M59" s="6">
        <v>4</v>
      </c>
      <c r="N59" s="6">
        <v>3</v>
      </c>
      <c r="O59" s="6">
        <v>4</v>
      </c>
      <c r="P59" s="6">
        <v>6</v>
      </c>
      <c r="Q59" s="6">
        <v>6</v>
      </c>
      <c r="R59" s="6">
        <v>3</v>
      </c>
      <c r="S59" s="6">
        <v>6</v>
      </c>
      <c r="T59" s="6">
        <v>7</v>
      </c>
      <c r="U59" s="1">
        <f>SUM(C59:T59)</f>
        <v>85</v>
      </c>
      <c r="W59" s="20">
        <v>45887</v>
      </c>
      <c r="X59" s="1">
        <v>75</v>
      </c>
      <c r="Y59" s="9">
        <f>SUM(X$42:X59)/Z59</f>
        <v>82</v>
      </c>
      <c r="Z59" s="1">
        <v>18</v>
      </c>
    </row>
    <row r="60" spans="1:31" x14ac:dyDescent="0.3">
      <c r="B60" s="10">
        <v>45524</v>
      </c>
      <c r="C60" s="6">
        <v>3</v>
      </c>
      <c r="D60" s="6">
        <v>5</v>
      </c>
      <c r="E60" s="6">
        <v>4</v>
      </c>
      <c r="F60" s="6">
        <v>5</v>
      </c>
      <c r="G60" s="6">
        <v>5</v>
      </c>
      <c r="H60" s="6">
        <v>3</v>
      </c>
      <c r="I60" s="6">
        <v>4</v>
      </c>
      <c r="J60" s="6">
        <v>5</v>
      </c>
      <c r="K60" s="6">
        <v>6</v>
      </c>
      <c r="L60" s="6">
        <v>7</v>
      </c>
      <c r="M60" s="6">
        <v>5</v>
      </c>
      <c r="N60" s="6">
        <v>4</v>
      </c>
      <c r="O60" s="6">
        <v>5</v>
      </c>
      <c r="P60" s="6">
        <v>5</v>
      </c>
      <c r="Q60" s="6">
        <v>5</v>
      </c>
      <c r="R60" s="6">
        <v>4</v>
      </c>
      <c r="S60" s="6">
        <v>4</v>
      </c>
      <c r="T60" s="6">
        <v>5</v>
      </c>
      <c r="U60" s="1">
        <f>SUM(C60:T60)</f>
        <v>84</v>
      </c>
      <c r="W60" s="20">
        <v>45888</v>
      </c>
      <c r="X60" s="1">
        <v>82</v>
      </c>
      <c r="Y60" s="9">
        <f>SUM(X$42:X60)/Z60</f>
        <v>82</v>
      </c>
      <c r="Z60" s="1">
        <v>19</v>
      </c>
    </row>
    <row r="61" spans="1:31" x14ac:dyDescent="0.3">
      <c r="B61" s="10">
        <v>45545</v>
      </c>
      <c r="C61" s="6">
        <v>6</v>
      </c>
      <c r="D61" s="6">
        <v>6</v>
      </c>
      <c r="E61" s="6">
        <v>4</v>
      </c>
      <c r="F61" s="6">
        <v>4</v>
      </c>
      <c r="G61" s="6">
        <v>5</v>
      </c>
      <c r="H61" s="6">
        <v>4</v>
      </c>
      <c r="I61" s="6">
        <v>4</v>
      </c>
      <c r="J61" s="6">
        <v>4</v>
      </c>
      <c r="K61" s="6">
        <v>5</v>
      </c>
      <c r="L61" s="6">
        <v>6</v>
      </c>
      <c r="M61" s="6">
        <v>6</v>
      </c>
      <c r="N61" s="6">
        <v>4</v>
      </c>
      <c r="O61" s="6">
        <v>4</v>
      </c>
      <c r="P61" s="6">
        <v>5</v>
      </c>
      <c r="Q61" s="6">
        <v>4</v>
      </c>
      <c r="R61" s="6">
        <v>4</v>
      </c>
      <c r="S61" s="6">
        <v>4</v>
      </c>
      <c r="T61" s="6">
        <v>5</v>
      </c>
      <c r="U61" s="1">
        <f>SUM(C61:T61)</f>
        <v>84</v>
      </c>
      <c r="W61" s="20">
        <v>45920</v>
      </c>
      <c r="X61" s="1">
        <v>91</v>
      </c>
      <c r="Y61" s="9">
        <f>SUM(X$42:X61)/Z61</f>
        <v>82.45</v>
      </c>
      <c r="Z61" s="1">
        <v>20</v>
      </c>
    </row>
    <row r="62" spans="1:31" x14ac:dyDescent="0.3">
      <c r="B62" s="10">
        <v>45551</v>
      </c>
      <c r="C62" s="6">
        <v>4</v>
      </c>
      <c r="D62" s="6">
        <v>7</v>
      </c>
      <c r="E62" s="6">
        <v>3</v>
      </c>
      <c r="F62" s="6">
        <v>4</v>
      </c>
      <c r="G62" s="6">
        <v>5</v>
      </c>
      <c r="H62" s="6">
        <v>5</v>
      </c>
      <c r="I62" s="6">
        <v>5</v>
      </c>
      <c r="J62" s="6">
        <v>6</v>
      </c>
      <c r="K62" s="6">
        <v>8</v>
      </c>
      <c r="L62" s="6">
        <v>4</v>
      </c>
      <c r="M62" s="6">
        <v>7</v>
      </c>
      <c r="N62" s="6">
        <v>3</v>
      </c>
      <c r="O62" s="6">
        <v>4</v>
      </c>
      <c r="P62" s="6">
        <v>5</v>
      </c>
      <c r="Q62" s="6">
        <v>5</v>
      </c>
      <c r="R62" s="6">
        <v>5</v>
      </c>
      <c r="S62" s="6">
        <v>6</v>
      </c>
      <c r="T62" s="6">
        <v>8</v>
      </c>
      <c r="U62" s="1">
        <f t="shared" ref="U62:U64" si="1">SUM(C62:T62)</f>
        <v>94</v>
      </c>
      <c r="W62" s="20">
        <v>45921</v>
      </c>
      <c r="X62" s="1">
        <v>87</v>
      </c>
      <c r="Y62" s="9">
        <f>SUM(X$42:X62)/Z62</f>
        <v>82.666666666666671</v>
      </c>
      <c r="Z62" s="1">
        <v>21</v>
      </c>
      <c r="AE62" t="s">
        <v>44</v>
      </c>
    </row>
    <row r="63" spans="1:31" x14ac:dyDescent="0.3">
      <c r="B63" s="10">
        <v>45552</v>
      </c>
      <c r="C63" s="6">
        <v>4</v>
      </c>
      <c r="D63" s="6">
        <v>5</v>
      </c>
      <c r="E63" s="6">
        <v>4</v>
      </c>
      <c r="F63" s="6">
        <v>3</v>
      </c>
      <c r="G63" s="6">
        <v>6</v>
      </c>
      <c r="H63" s="6">
        <v>3</v>
      </c>
      <c r="I63" s="6">
        <v>4</v>
      </c>
      <c r="J63" s="6">
        <v>7</v>
      </c>
      <c r="K63" s="6">
        <v>7</v>
      </c>
      <c r="L63" s="6">
        <v>4</v>
      </c>
      <c r="M63" s="6">
        <v>5</v>
      </c>
      <c r="N63" s="6">
        <v>4</v>
      </c>
      <c r="O63" s="6">
        <v>3</v>
      </c>
      <c r="P63" s="6">
        <v>6</v>
      </c>
      <c r="Q63" s="6">
        <v>3</v>
      </c>
      <c r="R63" s="6">
        <v>4</v>
      </c>
      <c r="S63" s="6">
        <v>7</v>
      </c>
      <c r="T63" s="6">
        <v>7</v>
      </c>
      <c r="U63" s="1">
        <f t="shared" si="1"/>
        <v>86</v>
      </c>
      <c r="W63" s="20">
        <v>45927</v>
      </c>
      <c r="X63" s="1">
        <v>76</v>
      </c>
      <c r="Y63" s="9">
        <f>SUM(X$42:X63)/Z63</f>
        <v>82.36363636363636</v>
      </c>
      <c r="Z63" s="1">
        <v>22</v>
      </c>
    </row>
    <row r="64" spans="1:31" x14ac:dyDescent="0.3">
      <c r="B64" s="10">
        <v>45561</v>
      </c>
      <c r="C64" s="6">
        <v>7</v>
      </c>
      <c r="D64" s="6">
        <v>5</v>
      </c>
      <c r="E64" s="6">
        <v>5</v>
      </c>
      <c r="F64" s="6">
        <v>4</v>
      </c>
      <c r="G64" s="6">
        <v>7</v>
      </c>
      <c r="H64" s="6">
        <v>4</v>
      </c>
      <c r="I64" s="6">
        <v>3</v>
      </c>
      <c r="J64" s="6">
        <v>4</v>
      </c>
      <c r="K64" s="6">
        <v>4</v>
      </c>
      <c r="L64" s="6">
        <v>7</v>
      </c>
      <c r="M64" s="6">
        <v>5</v>
      </c>
      <c r="N64" s="6">
        <v>5</v>
      </c>
      <c r="O64" s="6">
        <v>4</v>
      </c>
      <c r="P64" s="6">
        <v>7</v>
      </c>
      <c r="Q64" s="6">
        <v>4</v>
      </c>
      <c r="R64" s="6">
        <v>3</v>
      </c>
      <c r="S64" s="6">
        <v>4</v>
      </c>
      <c r="T64" s="6">
        <v>4</v>
      </c>
      <c r="U64" s="1">
        <f t="shared" si="1"/>
        <v>86</v>
      </c>
      <c r="W64" s="20">
        <v>45928</v>
      </c>
      <c r="X64" s="1">
        <v>75</v>
      </c>
      <c r="Y64" s="9">
        <f>SUM(X$42:X64)/Z64</f>
        <v>82.043478260869563</v>
      </c>
      <c r="Z64" s="1">
        <v>23</v>
      </c>
    </row>
    <row r="65" spans="1:26" x14ac:dyDescent="0.3">
      <c r="B65" s="10">
        <v>45568</v>
      </c>
      <c r="C65" s="6">
        <v>4</v>
      </c>
      <c r="D65" s="6">
        <v>4</v>
      </c>
      <c r="E65" s="6">
        <v>5</v>
      </c>
      <c r="F65" s="6">
        <v>5</v>
      </c>
      <c r="G65" s="6">
        <v>6</v>
      </c>
      <c r="H65" s="6">
        <v>4</v>
      </c>
      <c r="I65" s="6">
        <v>4</v>
      </c>
      <c r="J65" s="6">
        <v>3</v>
      </c>
      <c r="K65" s="6">
        <v>3</v>
      </c>
      <c r="L65" s="6">
        <v>4</v>
      </c>
      <c r="M65" s="6">
        <v>4</v>
      </c>
      <c r="N65" s="6">
        <v>5</v>
      </c>
      <c r="O65" s="6">
        <v>5</v>
      </c>
      <c r="P65" s="6">
        <v>6</v>
      </c>
      <c r="Q65" s="6">
        <v>4</v>
      </c>
      <c r="R65" s="6">
        <v>4</v>
      </c>
      <c r="S65" s="6">
        <v>3</v>
      </c>
      <c r="T65" s="6">
        <v>3</v>
      </c>
      <c r="U65" s="1">
        <f>SUM(C65:T65)</f>
        <v>76</v>
      </c>
      <c r="W65" s="20">
        <v>45955</v>
      </c>
      <c r="X65" s="1">
        <v>76</v>
      </c>
      <c r="Y65" s="9">
        <f>SUM(X$42:X65)/Z65</f>
        <v>81.791666666666671</v>
      </c>
      <c r="Z65" s="1">
        <v>24</v>
      </c>
    </row>
    <row r="66" spans="1:26" x14ac:dyDescent="0.3">
      <c r="B66" s="10">
        <v>45887</v>
      </c>
      <c r="C66" s="6">
        <v>6</v>
      </c>
      <c r="D66" s="6">
        <v>5</v>
      </c>
      <c r="E66" s="6">
        <v>3</v>
      </c>
      <c r="F66" s="6">
        <v>4</v>
      </c>
      <c r="G66" s="6">
        <v>4</v>
      </c>
      <c r="H66" s="6">
        <v>3</v>
      </c>
      <c r="I66" s="6">
        <v>3</v>
      </c>
      <c r="J66" s="6">
        <v>4</v>
      </c>
      <c r="K66" s="6">
        <v>5</v>
      </c>
      <c r="L66" s="6">
        <v>5</v>
      </c>
      <c r="M66" s="6">
        <v>4</v>
      </c>
      <c r="N66" s="6">
        <v>3</v>
      </c>
      <c r="O66" s="6">
        <v>4</v>
      </c>
      <c r="P66" s="6">
        <v>5</v>
      </c>
      <c r="Q66" s="6">
        <v>6</v>
      </c>
      <c r="R66" s="6">
        <v>3</v>
      </c>
      <c r="S66" s="6">
        <v>4</v>
      </c>
      <c r="T66" s="6">
        <v>4</v>
      </c>
      <c r="U66" s="1">
        <f>SUM(C66:T66)</f>
        <v>75</v>
      </c>
      <c r="W66" s="20">
        <v>45956</v>
      </c>
      <c r="X66" s="1">
        <v>75</v>
      </c>
      <c r="Y66" s="9">
        <f>SUM(X$42:X66)/Z66</f>
        <v>81.52</v>
      </c>
      <c r="Z66" s="1">
        <v>25</v>
      </c>
    </row>
    <row r="67" spans="1:26" x14ac:dyDescent="0.3">
      <c r="B67" s="10">
        <v>45888</v>
      </c>
      <c r="C67" s="6">
        <v>4</v>
      </c>
      <c r="D67" s="6">
        <v>5</v>
      </c>
      <c r="E67" s="6">
        <v>7</v>
      </c>
      <c r="F67" s="6">
        <v>4</v>
      </c>
      <c r="G67" s="6">
        <v>7</v>
      </c>
      <c r="H67" s="6">
        <v>5</v>
      </c>
      <c r="I67" s="6">
        <v>3</v>
      </c>
      <c r="J67" s="6">
        <v>5</v>
      </c>
      <c r="K67" s="6">
        <v>4</v>
      </c>
      <c r="L67" s="6">
        <v>5</v>
      </c>
      <c r="M67" s="6">
        <v>4</v>
      </c>
      <c r="N67" s="6">
        <v>3</v>
      </c>
      <c r="O67" s="6">
        <v>4</v>
      </c>
      <c r="P67" s="6">
        <v>4</v>
      </c>
      <c r="Q67" s="6">
        <v>4</v>
      </c>
      <c r="R67" s="6">
        <v>4</v>
      </c>
      <c r="S67" s="6">
        <v>4</v>
      </c>
      <c r="T67" s="6">
        <v>6</v>
      </c>
      <c r="U67" s="1">
        <f>SUM(C67:T67)</f>
        <v>82</v>
      </c>
      <c r="W67" s="20">
        <v>45962</v>
      </c>
      <c r="X67" s="1">
        <v>91</v>
      </c>
      <c r="Y67" s="9">
        <f>SUM(X$42:X67)/Z67</f>
        <v>81.884615384615387</v>
      </c>
      <c r="Z67" s="1">
        <v>26</v>
      </c>
    </row>
    <row r="68" spans="1:26" x14ac:dyDescent="0.3">
      <c r="W68" s="20">
        <v>45963</v>
      </c>
      <c r="X68" s="1">
        <v>79</v>
      </c>
      <c r="Y68" s="9">
        <f>SUM(X$42:X68)/Z68</f>
        <v>81.777777777777771</v>
      </c>
      <c r="Z68" s="1">
        <v>27</v>
      </c>
    </row>
    <row r="69" spans="1:26" x14ac:dyDescent="0.3">
      <c r="A69" t="s">
        <v>43</v>
      </c>
      <c r="B69" s="2" t="s">
        <v>1</v>
      </c>
      <c r="C69" s="1">
        <v>5</v>
      </c>
      <c r="D69" s="1">
        <v>4</v>
      </c>
      <c r="E69" s="1">
        <v>3</v>
      </c>
      <c r="F69" s="1">
        <v>5</v>
      </c>
      <c r="G69" s="1">
        <v>3</v>
      </c>
      <c r="H69" s="1">
        <v>4</v>
      </c>
      <c r="I69" s="1">
        <v>3</v>
      </c>
      <c r="J69" s="1">
        <v>4</v>
      </c>
      <c r="K69" s="1">
        <v>4</v>
      </c>
      <c r="L69" s="1">
        <v>5</v>
      </c>
      <c r="M69" s="1">
        <v>4</v>
      </c>
      <c r="N69" s="1">
        <v>3</v>
      </c>
      <c r="O69" s="1">
        <v>5</v>
      </c>
      <c r="P69" s="1">
        <v>3</v>
      </c>
      <c r="Q69" s="1">
        <v>4</v>
      </c>
      <c r="R69" s="1">
        <v>3</v>
      </c>
      <c r="S69" s="1">
        <v>4</v>
      </c>
      <c r="T69" s="1">
        <v>4</v>
      </c>
      <c r="U69" s="1">
        <f>SUM(C69:T69)</f>
        <v>70</v>
      </c>
    </row>
    <row r="70" spans="1:26" x14ac:dyDescent="0.3">
      <c r="B70" s="10">
        <v>45547</v>
      </c>
      <c r="C70" s="6">
        <v>5</v>
      </c>
      <c r="D70" s="6">
        <v>5</v>
      </c>
      <c r="E70" s="6">
        <v>3</v>
      </c>
      <c r="F70" s="6">
        <v>5</v>
      </c>
      <c r="G70" s="6">
        <v>4</v>
      </c>
      <c r="H70" s="6">
        <v>5</v>
      </c>
      <c r="I70" s="6">
        <v>4</v>
      </c>
      <c r="J70" s="6">
        <v>5</v>
      </c>
      <c r="K70" s="6">
        <v>5</v>
      </c>
      <c r="L70" s="6">
        <v>5</v>
      </c>
      <c r="M70" s="6">
        <v>5</v>
      </c>
      <c r="N70" s="6">
        <v>3</v>
      </c>
      <c r="O70" s="6">
        <v>5</v>
      </c>
      <c r="P70" s="6">
        <v>4</v>
      </c>
      <c r="Q70" s="6">
        <v>5</v>
      </c>
      <c r="R70" s="6">
        <v>4</v>
      </c>
      <c r="S70" s="6">
        <v>5</v>
      </c>
      <c r="T70" s="6">
        <v>5</v>
      </c>
      <c r="U70" s="1">
        <f>SUM(C70:T70)</f>
        <v>82</v>
      </c>
    </row>
    <row r="71" spans="1:26" x14ac:dyDescent="0.3">
      <c r="B71" s="10">
        <v>45559</v>
      </c>
      <c r="C71" s="6">
        <v>5</v>
      </c>
      <c r="D71" s="6">
        <v>7</v>
      </c>
      <c r="E71" s="6">
        <v>4</v>
      </c>
      <c r="F71" s="6">
        <v>4</v>
      </c>
      <c r="G71" s="6">
        <v>3</v>
      </c>
      <c r="H71" s="6">
        <v>4</v>
      </c>
      <c r="I71" s="6">
        <v>4</v>
      </c>
      <c r="J71" s="6">
        <v>5</v>
      </c>
      <c r="K71" s="6">
        <v>4</v>
      </c>
      <c r="L71" s="6">
        <v>5</v>
      </c>
      <c r="M71" s="6">
        <v>7</v>
      </c>
      <c r="N71" s="6">
        <v>4</v>
      </c>
      <c r="O71" s="6">
        <v>4</v>
      </c>
      <c r="P71" s="6">
        <v>3</v>
      </c>
      <c r="Q71" s="6">
        <v>4</v>
      </c>
      <c r="R71" s="6">
        <v>4</v>
      </c>
      <c r="S71" s="6">
        <v>5</v>
      </c>
      <c r="T71" s="6">
        <v>4</v>
      </c>
      <c r="U71" s="1">
        <f>SUM(C71:T71)</f>
        <v>80</v>
      </c>
    </row>
    <row r="73" spans="1:26" x14ac:dyDescent="0.3">
      <c r="A73" t="s">
        <v>45</v>
      </c>
      <c r="B73" s="2" t="s">
        <v>1</v>
      </c>
      <c r="C73" s="1">
        <v>4</v>
      </c>
      <c r="D73" s="1">
        <v>4</v>
      </c>
      <c r="E73" s="1">
        <v>5</v>
      </c>
      <c r="F73" s="1">
        <v>3</v>
      </c>
      <c r="G73" s="1">
        <v>5</v>
      </c>
      <c r="H73" s="1">
        <v>4</v>
      </c>
      <c r="I73" s="1">
        <v>3</v>
      </c>
      <c r="J73" s="1">
        <v>4</v>
      </c>
      <c r="K73" s="1">
        <v>4</v>
      </c>
      <c r="L73" s="1">
        <v>5</v>
      </c>
      <c r="M73" s="1">
        <v>3</v>
      </c>
      <c r="N73" s="1">
        <v>4</v>
      </c>
      <c r="O73" s="1">
        <v>4</v>
      </c>
      <c r="P73" s="1">
        <v>3</v>
      </c>
      <c r="Q73" s="1">
        <v>4</v>
      </c>
      <c r="R73" s="1">
        <v>4</v>
      </c>
      <c r="S73" s="1">
        <v>5</v>
      </c>
      <c r="T73" s="1">
        <v>4</v>
      </c>
      <c r="U73" s="1">
        <f>SUM(C73:T73)</f>
        <v>72</v>
      </c>
    </row>
    <row r="74" spans="1:26" x14ac:dyDescent="0.3">
      <c r="B74" s="10">
        <v>45549</v>
      </c>
      <c r="C74" s="6">
        <v>5</v>
      </c>
      <c r="D74" s="6">
        <v>5</v>
      </c>
      <c r="E74" s="6">
        <v>5</v>
      </c>
      <c r="F74" s="6">
        <v>5</v>
      </c>
      <c r="G74" s="6">
        <v>4</v>
      </c>
      <c r="H74" s="6">
        <v>5</v>
      </c>
      <c r="I74" s="6">
        <v>4</v>
      </c>
      <c r="J74" s="6">
        <v>7</v>
      </c>
      <c r="K74" s="6">
        <v>4</v>
      </c>
      <c r="L74" s="6">
        <v>7</v>
      </c>
      <c r="M74" s="6">
        <v>3</v>
      </c>
      <c r="N74" s="6">
        <v>5</v>
      </c>
      <c r="O74" s="6">
        <v>7</v>
      </c>
      <c r="P74" s="6">
        <v>3</v>
      </c>
      <c r="Q74" s="6">
        <v>4</v>
      </c>
      <c r="R74" s="6">
        <v>4</v>
      </c>
      <c r="S74" s="6">
        <v>6</v>
      </c>
      <c r="T74" s="6">
        <v>6</v>
      </c>
      <c r="U74" s="1">
        <f>SUM(C74:T74)</f>
        <v>89</v>
      </c>
    </row>
    <row r="75" spans="1:26" x14ac:dyDescent="0.3">
      <c r="B75" s="10">
        <v>45550</v>
      </c>
      <c r="C75" s="6">
        <v>5</v>
      </c>
      <c r="D75" s="6">
        <v>4</v>
      </c>
      <c r="E75" s="6">
        <v>6</v>
      </c>
      <c r="F75" s="6">
        <v>4</v>
      </c>
      <c r="G75" s="6">
        <v>6</v>
      </c>
      <c r="H75" s="6">
        <v>4</v>
      </c>
      <c r="I75" s="6">
        <v>4</v>
      </c>
      <c r="J75" s="6">
        <v>4</v>
      </c>
      <c r="K75" s="6">
        <v>6</v>
      </c>
      <c r="L75" s="6">
        <v>5</v>
      </c>
      <c r="M75" s="6">
        <v>3</v>
      </c>
      <c r="N75" s="6">
        <v>5</v>
      </c>
      <c r="O75" s="6">
        <v>5</v>
      </c>
      <c r="P75" s="6">
        <v>4</v>
      </c>
      <c r="Q75" s="6">
        <v>4</v>
      </c>
      <c r="R75" s="6">
        <v>6</v>
      </c>
      <c r="S75" s="6">
        <v>5</v>
      </c>
      <c r="T75" s="6">
        <v>6</v>
      </c>
      <c r="U75" s="1">
        <f>SUM(C75:T75)</f>
        <v>86</v>
      </c>
    </row>
    <row r="76" spans="1:26" x14ac:dyDescent="0.3">
      <c r="B76" s="10">
        <v>45717</v>
      </c>
      <c r="C76" s="6">
        <v>3</v>
      </c>
      <c r="D76" s="6">
        <v>6</v>
      </c>
      <c r="E76" s="6">
        <v>5</v>
      </c>
      <c r="F76" s="6">
        <v>3</v>
      </c>
      <c r="G76" s="6">
        <v>5</v>
      </c>
      <c r="H76" s="6">
        <v>5</v>
      </c>
      <c r="I76" s="6">
        <v>4</v>
      </c>
      <c r="J76" s="6">
        <v>5</v>
      </c>
      <c r="K76" s="6">
        <v>4</v>
      </c>
      <c r="L76" s="6">
        <v>4</v>
      </c>
      <c r="M76" s="6">
        <v>4</v>
      </c>
      <c r="N76" s="6">
        <v>4</v>
      </c>
      <c r="O76" s="6">
        <v>5</v>
      </c>
      <c r="P76" s="6">
        <v>3</v>
      </c>
      <c r="Q76" s="6">
        <v>5</v>
      </c>
      <c r="R76" s="6">
        <v>5</v>
      </c>
      <c r="S76" s="6">
        <v>5</v>
      </c>
      <c r="T76" s="6">
        <v>5</v>
      </c>
      <c r="U76" s="1">
        <f>SUM(C76:T76)</f>
        <v>80</v>
      </c>
    </row>
    <row r="77" spans="1:26" x14ac:dyDescent="0.3">
      <c r="B77" s="10">
        <v>45718</v>
      </c>
      <c r="C77" s="6">
        <v>3</v>
      </c>
      <c r="D77" s="6">
        <v>5</v>
      </c>
      <c r="E77" s="6">
        <v>7</v>
      </c>
      <c r="F77" s="6">
        <v>3</v>
      </c>
      <c r="G77" s="6">
        <v>5</v>
      </c>
      <c r="H77" s="6">
        <v>3</v>
      </c>
      <c r="I77" s="6">
        <v>4</v>
      </c>
      <c r="J77" s="6">
        <v>6</v>
      </c>
      <c r="K77" s="6">
        <v>5</v>
      </c>
      <c r="L77" s="6">
        <v>5</v>
      </c>
      <c r="M77" s="6">
        <v>5</v>
      </c>
      <c r="N77" s="6">
        <v>4</v>
      </c>
      <c r="O77" s="6">
        <v>5</v>
      </c>
      <c r="P77" s="6">
        <v>3</v>
      </c>
      <c r="Q77" s="6">
        <v>4</v>
      </c>
      <c r="R77" s="6">
        <v>9</v>
      </c>
      <c r="S77" s="6">
        <v>4</v>
      </c>
      <c r="T77" s="6">
        <v>6</v>
      </c>
      <c r="U77" s="1">
        <f>SUM(C77:T77)</f>
        <v>86</v>
      </c>
    </row>
    <row r="79" spans="1:26" x14ac:dyDescent="0.3">
      <c r="A79" t="s">
        <v>15</v>
      </c>
      <c r="B79" s="2" t="s">
        <v>1</v>
      </c>
      <c r="C79" s="1">
        <v>4</v>
      </c>
      <c r="D79" s="1">
        <v>4</v>
      </c>
      <c r="E79" s="1">
        <v>4</v>
      </c>
      <c r="F79" s="1">
        <v>3</v>
      </c>
      <c r="G79" s="1">
        <v>4</v>
      </c>
      <c r="H79" s="1">
        <v>4</v>
      </c>
      <c r="I79" s="1">
        <v>4</v>
      </c>
      <c r="J79" s="1">
        <v>3</v>
      </c>
      <c r="K79" s="1">
        <v>5</v>
      </c>
      <c r="L79" s="1"/>
      <c r="M79" s="1"/>
      <c r="N79" s="1"/>
      <c r="O79" s="1"/>
      <c r="P79" s="1"/>
      <c r="Q79" s="1"/>
      <c r="R79" s="1"/>
      <c r="S79" s="1"/>
      <c r="T79" s="1"/>
      <c r="U79" s="1">
        <f>SUM(C79:T79)</f>
        <v>35</v>
      </c>
    </row>
    <row r="80" spans="1:26" x14ac:dyDescent="0.3">
      <c r="B80" s="10">
        <v>45554</v>
      </c>
      <c r="C80" s="6">
        <v>4</v>
      </c>
      <c r="D80" s="6">
        <v>4</v>
      </c>
      <c r="E80" s="6">
        <v>6</v>
      </c>
      <c r="F80" s="6">
        <v>4</v>
      </c>
      <c r="G80" s="6">
        <v>4</v>
      </c>
      <c r="H80" s="6">
        <v>4</v>
      </c>
      <c r="I80" s="6">
        <v>4</v>
      </c>
      <c r="J80" s="6">
        <v>3</v>
      </c>
      <c r="K80" s="6">
        <v>4</v>
      </c>
      <c r="L80" s="6">
        <v>4</v>
      </c>
      <c r="M80" s="6">
        <v>4</v>
      </c>
      <c r="N80" s="6">
        <v>6</v>
      </c>
      <c r="O80" s="6">
        <v>4</v>
      </c>
      <c r="P80" s="6">
        <v>4</v>
      </c>
      <c r="Q80" s="6">
        <v>4</v>
      </c>
      <c r="R80" s="6">
        <v>4</v>
      </c>
      <c r="S80" s="6">
        <v>3</v>
      </c>
      <c r="T80" s="6">
        <v>4</v>
      </c>
      <c r="U80" s="1">
        <f>SUM(C80:T80)</f>
        <v>74</v>
      </c>
    </row>
    <row r="81" spans="1:21" x14ac:dyDescent="0.3">
      <c r="B81" s="10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1">
        <f>SUM(C81:T81)</f>
        <v>0</v>
      </c>
    </row>
    <row r="83" spans="1:21" x14ac:dyDescent="0.3">
      <c r="A83" t="s">
        <v>53</v>
      </c>
      <c r="B83" s="2" t="s">
        <v>1</v>
      </c>
      <c r="C83" s="1">
        <v>4</v>
      </c>
      <c r="D83" s="1">
        <v>4</v>
      </c>
      <c r="E83" s="1">
        <v>3</v>
      </c>
      <c r="F83" s="1">
        <v>4</v>
      </c>
      <c r="G83" s="1">
        <v>3</v>
      </c>
      <c r="H83" s="1">
        <v>4</v>
      </c>
      <c r="I83" s="1">
        <v>4</v>
      </c>
      <c r="J83" s="1">
        <v>4</v>
      </c>
      <c r="K83" s="1">
        <v>5</v>
      </c>
      <c r="L83" s="1">
        <v>4</v>
      </c>
      <c r="M83" s="1">
        <v>4</v>
      </c>
      <c r="N83" s="1">
        <v>4</v>
      </c>
      <c r="O83" s="1">
        <v>3</v>
      </c>
      <c r="P83" s="1">
        <v>4</v>
      </c>
      <c r="Q83" s="1">
        <v>5</v>
      </c>
      <c r="R83" s="1">
        <v>3</v>
      </c>
      <c r="S83" s="1">
        <v>4</v>
      </c>
      <c r="T83" s="1">
        <v>5</v>
      </c>
      <c r="U83" s="1">
        <f>SUM(C83:T83)</f>
        <v>71</v>
      </c>
    </row>
    <row r="84" spans="1:21" x14ac:dyDescent="0.3">
      <c r="B84" s="10">
        <v>45570</v>
      </c>
      <c r="C84" s="6">
        <v>7</v>
      </c>
      <c r="D84" s="6">
        <v>6</v>
      </c>
      <c r="E84" s="6">
        <v>3</v>
      </c>
      <c r="F84" s="6">
        <v>3</v>
      </c>
      <c r="G84" s="6">
        <v>4</v>
      </c>
      <c r="H84" s="6">
        <v>5</v>
      </c>
      <c r="I84" s="6">
        <v>4</v>
      </c>
      <c r="J84" s="6">
        <v>4</v>
      </c>
      <c r="K84" s="6">
        <v>7</v>
      </c>
      <c r="L84" s="6">
        <v>6</v>
      </c>
      <c r="M84" s="6">
        <v>8</v>
      </c>
      <c r="N84" s="6">
        <v>5</v>
      </c>
      <c r="O84" s="6">
        <v>4</v>
      </c>
      <c r="P84" s="6">
        <v>5</v>
      </c>
      <c r="Q84" s="6">
        <v>6</v>
      </c>
      <c r="R84" s="6">
        <v>3</v>
      </c>
      <c r="S84" s="6">
        <v>5</v>
      </c>
      <c r="T84" s="6">
        <v>5</v>
      </c>
      <c r="U84" s="1">
        <f>SUM(C84:T84)</f>
        <v>90</v>
      </c>
    </row>
    <row r="85" spans="1:21" x14ac:dyDescent="0.3">
      <c r="B85" s="10">
        <v>45571</v>
      </c>
      <c r="C85" s="6">
        <v>5</v>
      </c>
      <c r="D85" s="6">
        <v>5</v>
      </c>
      <c r="E85" s="6">
        <v>3</v>
      </c>
      <c r="F85" s="6">
        <v>4</v>
      </c>
      <c r="G85" s="6">
        <v>4</v>
      </c>
      <c r="H85" s="6">
        <v>3</v>
      </c>
      <c r="I85" s="6">
        <v>4</v>
      </c>
      <c r="J85" s="6">
        <v>4</v>
      </c>
      <c r="K85" s="6">
        <v>6</v>
      </c>
      <c r="L85" s="6">
        <v>4</v>
      </c>
      <c r="M85" s="6">
        <v>5</v>
      </c>
      <c r="N85" s="6">
        <v>4</v>
      </c>
      <c r="O85" s="6">
        <v>4</v>
      </c>
      <c r="P85" s="6">
        <v>4</v>
      </c>
      <c r="Q85" s="6">
        <v>6</v>
      </c>
      <c r="R85" s="6">
        <v>3</v>
      </c>
      <c r="S85" s="6">
        <v>5</v>
      </c>
      <c r="T85" s="6">
        <v>5</v>
      </c>
      <c r="U85" s="1">
        <f>SUM(C85:T85)</f>
        <v>78</v>
      </c>
    </row>
    <row r="87" spans="1:21" x14ac:dyDescent="0.3">
      <c r="A87" t="s">
        <v>79</v>
      </c>
      <c r="B87" s="2" t="s">
        <v>1</v>
      </c>
      <c r="C87" s="1">
        <v>4</v>
      </c>
      <c r="D87" s="1">
        <v>4</v>
      </c>
      <c r="E87" s="1">
        <v>3</v>
      </c>
      <c r="F87" s="1">
        <v>5</v>
      </c>
      <c r="G87" s="1">
        <v>4</v>
      </c>
      <c r="H87" s="1">
        <v>4</v>
      </c>
      <c r="I87" s="1">
        <v>4</v>
      </c>
      <c r="J87" s="1">
        <v>5</v>
      </c>
      <c r="K87" s="1">
        <v>3</v>
      </c>
      <c r="L87" s="1">
        <v>4</v>
      </c>
      <c r="M87" s="1">
        <v>4</v>
      </c>
      <c r="N87" s="1">
        <v>4</v>
      </c>
      <c r="O87" s="1">
        <v>5</v>
      </c>
      <c r="P87" s="1">
        <v>4</v>
      </c>
      <c r="Q87" s="1">
        <v>3</v>
      </c>
      <c r="R87" s="1">
        <v>4</v>
      </c>
      <c r="S87" s="1">
        <v>3</v>
      </c>
      <c r="T87" s="1">
        <v>5</v>
      </c>
      <c r="U87" s="1">
        <f>SUM(C87:T87)</f>
        <v>72</v>
      </c>
    </row>
    <row r="88" spans="1:21" x14ac:dyDescent="0.3">
      <c r="B88" s="10">
        <v>45599</v>
      </c>
      <c r="C88" s="6">
        <v>5</v>
      </c>
      <c r="D88" s="6">
        <v>4</v>
      </c>
      <c r="E88" s="6">
        <v>5</v>
      </c>
      <c r="F88" s="6">
        <v>8</v>
      </c>
      <c r="G88" s="6">
        <v>5</v>
      </c>
      <c r="H88" s="6">
        <v>4</v>
      </c>
      <c r="I88" s="6">
        <v>5</v>
      </c>
      <c r="J88" s="6">
        <v>6</v>
      </c>
      <c r="K88" s="6">
        <v>2</v>
      </c>
      <c r="L88" s="6">
        <v>4</v>
      </c>
      <c r="M88" s="6">
        <v>6</v>
      </c>
      <c r="N88" s="6">
        <v>3</v>
      </c>
      <c r="O88" s="6">
        <v>4</v>
      </c>
      <c r="P88" s="6">
        <v>6</v>
      </c>
      <c r="Q88" s="6">
        <v>4</v>
      </c>
      <c r="R88" s="6">
        <v>4</v>
      </c>
      <c r="S88" s="6">
        <v>3</v>
      </c>
      <c r="T88" s="6">
        <v>6</v>
      </c>
      <c r="U88" s="1">
        <f>SUM(C88:T88)</f>
        <v>84</v>
      </c>
    </row>
    <row r="89" spans="1:21" x14ac:dyDescent="0.3">
      <c r="B89" s="10">
        <v>45962</v>
      </c>
      <c r="C89" s="6">
        <v>5</v>
      </c>
      <c r="D89" s="6">
        <v>6</v>
      </c>
      <c r="E89" s="6">
        <v>5</v>
      </c>
      <c r="F89" s="6">
        <v>6</v>
      </c>
      <c r="G89" s="6">
        <v>5</v>
      </c>
      <c r="H89" s="6">
        <v>4</v>
      </c>
      <c r="I89" s="6">
        <v>4</v>
      </c>
      <c r="J89" s="6">
        <v>7</v>
      </c>
      <c r="K89" s="6">
        <v>3</v>
      </c>
      <c r="L89" s="6">
        <v>3</v>
      </c>
      <c r="M89" s="6">
        <v>5</v>
      </c>
      <c r="N89" s="6">
        <v>4</v>
      </c>
      <c r="O89" s="6">
        <v>6</v>
      </c>
      <c r="P89" s="6">
        <v>6</v>
      </c>
      <c r="Q89" s="6">
        <v>6</v>
      </c>
      <c r="R89" s="6">
        <v>5</v>
      </c>
      <c r="S89" s="6">
        <v>4</v>
      </c>
      <c r="T89" s="6">
        <v>7</v>
      </c>
      <c r="U89" s="1">
        <f>SUM(C89:T89)</f>
        <v>91</v>
      </c>
    </row>
    <row r="91" spans="1:21" x14ac:dyDescent="0.3">
      <c r="A91" t="s">
        <v>108</v>
      </c>
      <c r="B91" s="2" t="s">
        <v>1</v>
      </c>
      <c r="C91" s="1">
        <v>4</v>
      </c>
      <c r="D91" s="1">
        <v>5</v>
      </c>
      <c r="E91" s="1">
        <v>3</v>
      </c>
      <c r="F91" s="1">
        <v>5</v>
      </c>
      <c r="G91" s="1">
        <v>3</v>
      </c>
      <c r="H91" s="1">
        <v>4</v>
      </c>
      <c r="I91" s="1">
        <v>4</v>
      </c>
      <c r="J91" s="1">
        <v>3</v>
      </c>
      <c r="K91" s="1">
        <v>5</v>
      </c>
      <c r="L91" s="1">
        <v>4</v>
      </c>
      <c r="M91" s="1">
        <v>4</v>
      </c>
      <c r="N91" s="1">
        <v>5</v>
      </c>
      <c r="O91" s="1">
        <v>3</v>
      </c>
      <c r="P91" s="1">
        <v>4</v>
      </c>
      <c r="Q91" s="1">
        <v>3</v>
      </c>
      <c r="R91" s="1">
        <v>4</v>
      </c>
      <c r="S91" s="1">
        <v>5</v>
      </c>
      <c r="T91" s="1">
        <v>4</v>
      </c>
      <c r="U91" s="1">
        <f>SUM(C91:T91)</f>
        <v>72</v>
      </c>
    </row>
    <row r="92" spans="1:21" x14ac:dyDescent="0.3">
      <c r="B92" s="10">
        <v>45703</v>
      </c>
      <c r="C92" s="6">
        <v>5</v>
      </c>
      <c r="D92" s="6">
        <v>7</v>
      </c>
      <c r="E92" s="6">
        <v>4</v>
      </c>
      <c r="F92" s="6">
        <v>9</v>
      </c>
      <c r="G92" s="6">
        <v>4</v>
      </c>
      <c r="H92" s="6">
        <v>3</v>
      </c>
      <c r="I92" s="6">
        <v>4</v>
      </c>
      <c r="J92" s="6">
        <v>4</v>
      </c>
      <c r="K92" s="6">
        <v>9</v>
      </c>
      <c r="L92" s="6">
        <v>5</v>
      </c>
      <c r="M92" s="6">
        <v>5</v>
      </c>
      <c r="N92" s="6">
        <v>5</v>
      </c>
      <c r="O92" s="6">
        <v>3</v>
      </c>
      <c r="P92" s="6">
        <v>5</v>
      </c>
      <c r="Q92" s="6">
        <v>5</v>
      </c>
      <c r="R92" s="6">
        <v>5</v>
      </c>
      <c r="S92" s="6">
        <v>7</v>
      </c>
      <c r="T92" s="6">
        <v>7</v>
      </c>
      <c r="U92" s="1">
        <f>SUM(C92:T92)</f>
        <v>96</v>
      </c>
    </row>
    <row r="93" spans="1:21" x14ac:dyDescent="0.3">
      <c r="B93" s="10">
        <v>45704</v>
      </c>
      <c r="C93" s="6">
        <v>4</v>
      </c>
      <c r="D93" s="6">
        <v>6</v>
      </c>
      <c r="E93" s="6">
        <v>3</v>
      </c>
      <c r="F93" s="6">
        <v>5</v>
      </c>
      <c r="G93" s="6">
        <v>3</v>
      </c>
      <c r="H93" s="6">
        <v>4</v>
      </c>
      <c r="I93" s="6">
        <v>4</v>
      </c>
      <c r="J93" s="6">
        <v>5</v>
      </c>
      <c r="K93" s="6">
        <v>6</v>
      </c>
      <c r="L93" s="6">
        <v>5</v>
      </c>
      <c r="M93" s="6">
        <v>4</v>
      </c>
      <c r="N93" s="6">
        <v>6</v>
      </c>
      <c r="O93" s="6">
        <v>4</v>
      </c>
      <c r="P93" s="6">
        <v>4</v>
      </c>
      <c r="Q93" s="6">
        <v>3</v>
      </c>
      <c r="R93" s="6">
        <v>6</v>
      </c>
      <c r="S93" s="6">
        <v>5</v>
      </c>
      <c r="T93" s="6">
        <v>5</v>
      </c>
      <c r="U93" s="1">
        <f>SUM(C93:T93)</f>
        <v>82</v>
      </c>
    </row>
    <row r="94" spans="1:21" x14ac:dyDescent="0.3">
      <c r="B94" s="10">
        <v>45705</v>
      </c>
      <c r="C94" s="6">
        <v>4</v>
      </c>
      <c r="D94" s="6">
        <v>4</v>
      </c>
      <c r="E94" s="6">
        <v>3</v>
      </c>
      <c r="F94" s="6">
        <v>4</v>
      </c>
      <c r="G94" s="6">
        <v>4</v>
      </c>
      <c r="H94" s="6">
        <v>4</v>
      </c>
      <c r="I94" s="6">
        <v>4</v>
      </c>
      <c r="J94" s="6">
        <v>5</v>
      </c>
      <c r="K94" s="6">
        <v>8</v>
      </c>
      <c r="L94" s="6">
        <v>5</v>
      </c>
      <c r="M94" s="6">
        <v>4</v>
      </c>
      <c r="N94" s="6">
        <v>4</v>
      </c>
      <c r="O94" s="6">
        <v>3</v>
      </c>
      <c r="P94" s="6">
        <v>4</v>
      </c>
      <c r="Q94" s="6">
        <v>3</v>
      </c>
      <c r="R94" s="6">
        <v>5</v>
      </c>
      <c r="S94" s="6">
        <v>5</v>
      </c>
      <c r="T94" s="6">
        <v>4</v>
      </c>
      <c r="U94" s="1">
        <f>SUM(C94:T94)</f>
        <v>77</v>
      </c>
    </row>
    <row r="96" spans="1:21" x14ac:dyDescent="0.3">
      <c r="A96" t="s">
        <v>296</v>
      </c>
      <c r="B96" s="2" t="s">
        <v>1</v>
      </c>
      <c r="C96" s="1">
        <v>5</v>
      </c>
      <c r="D96" s="1">
        <v>4</v>
      </c>
      <c r="E96" s="1">
        <v>3</v>
      </c>
      <c r="F96" s="1">
        <v>4</v>
      </c>
      <c r="G96" s="1">
        <v>4</v>
      </c>
      <c r="H96" s="1">
        <v>3</v>
      </c>
      <c r="I96" s="1">
        <v>5</v>
      </c>
      <c r="J96" s="1">
        <v>4</v>
      </c>
      <c r="K96" s="1">
        <v>4</v>
      </c>
      <c r="L96" s="1">
        <v>5</v>
      </c>
      <c r="M96" s="1">
        <v>3</v>
      </c>
      <c r="N96" s="1">
        <v>4</v>
      </c>
      <c r="O96" s="1">
        <v>4</v>
      </c>
      <c r="P96" s="1">
        <v>5</v>
      </c>
      <c r="Q96" s="1">
        <v>4</v>
      </c>
      <c r="R96" s="1">
        <v>3</v>
      </c>
      <c r="S96" s="1">
        <v>4</v>
      </c>
      <c r="T96" s="1">
        <v>4</v>
      </c>
      <c r="U96" s="1">
        <f>SUM(C96:T96)</f>
        <v>72</v>
      </c>
    </row>
    <row r="97" spans="1:21" x14ac:dyDescent="0.3">
      <c r="B97" s="10">
        <v>45745</v>
      </c>
      <c r="C97" s="6">
        <v>8</v>
      </c>
      <c r="D97" s="6">
        <v>5</v>
      </c>
      <c r="E97" s="6">
        <v>4</v>
      </c>
      <c r="F97" s="6">
        <v>5</v>
      </c>
      <c r="G97" s="6">
        <v>5</v>
      </c>
      <c r="H97" s="6">
        <v>3</v>
      </c>
      <c r="I97" s="6">
        <v>5</v>
      </c>
      <c r="J97" s="6">
        <v>5</v>
      </c>
      <c r="K97" s="6">
        <v>5</v>
      </c>
      <c r="L97" s="6">
        <v>6</v>
      </c>
      <c r="M97" s="6">
        <v>3</v>
      </c>
      <c r="N97" s="6">
        <v>3</v>
      </c>
      <c r="O97" s="6">
        <v>5</v>
      </c>
      <c r="P97" s="6">
        <v>5</v>
      </c>
      <c r="Q97" s="6">
        <v>4</v>
      </c>
      <c r="R97" s="6">
        <v>4</v>
      </c>
      <c r="S97" s="6">
        <v>4</v>
      </c>
      <c r="T97" s="6">
        <v>5</v>
      </c>
      <c r="U97" s="1">
        <f>SUM(C97:T97)</f>
        <v>84</v>
      </c>
    </row>
    <row r="98" spans="1:21" x14ac:dyDescent="0.3">
      <c r="B98" s="10">
        <v>45746</v>
      </c>
      <c r="C98" s="6">
        <v>6</v>
      </c>
      <c r="D98" s="6">
        <v>5</v>
      </c>
      <c r="E98" s="6">
        <v>3</v>
      </c>
      <c r="F98" s="6">
        <v>5</v>
      </c>
      <c r="G98" s="6">
        <v>5</v>
      </c>
      <c r="H98" s="6">
        <v>5</v>
      </c>
      <c r="I98" s="6">
        <v>5</v>
      </c>
      <c r="J98" s="6">
        <v>4</v>
      </c>
      <c r="K98" s="6">
        <v>6</v>
      </c>
      <c r="L98" s="6">
        <v>5</v>
      </c>
      <c r="M98" s="6">
        <v>3</v>
      </c>
      <c r="N98" s="6">
        <v>4</v>
      </c>
      <c r="O98" s="6">
        <v>5</v>
      </c>
      <c r="P98" s="6">
        <v>5</v>
      </c>
      <c r="Q98" s="6">
        <v>5</v>
      </c>
      <c r="R98" s="6">
        <v>3</v>
      </c>
      <c r="S98" s="6">
        <v>3</v>
      </c>
      <c r="T98" s="6">
        <v>4</v>
      </c>
      <c r="U98" s="1">
        <f>SUM(C98:T98)</f>
        <v>81</v>
      </c>
    </row>
    <row r="100" spans="1:21" x14ac:dyDescent="0.3">
      <c r="A100" t="s">
        <v>310</v>
      </c>
      <c r="B100" s="2" t="s">
        <v>1</v>
      </c>
      <c r="C100" s="1">
        <v>4</v>
      </c>
      <c r="D100" s="1">
        <v>4</v>
      </c>
      <c r="E100" s="1">
        <v>4</v>
      </c>
      <c r="F100" s="1">
        <v>3</v>
      </c>
      <c r="G100" s="1">
        <v>5</v>
      </c>
      <c r="H100" s="1">
        <v>3</v>
      </c>
      <c r="I100" s="1">
        <v>4</v>
      </c>
      <c r="J100" s="1">
        <v>4</v>
      </c>
      <c r="K100" s="1">
        <v>5</v>
      </c>
      <c r="L100" s="1">
        <v>5</v>
      </c>
      <c r="M100" s="1">
        <v>3</v>
      </c>
      <c r="N100" s="1">
        <v>4</v>
      </c>
      <c r="O100" s="1">
        <v>3</v>
      </c>
      <c r="P100" s="1">
        <v>4</v>
      </c>
      <c r="Q100" s="1">
        <v>4</v>
      </c>
      <c r="R100" s="1">
        <v>3</v>
      </c>
      <c r="S100" s="1">
        <v>5</v>
      </c>
      <c r="T100" s="1">
        <v>5</v>
      </c>
      <c r="U100" s="1">
        <f>SUM(C100:T100)</f>
        <v>72</v>
      </c>
    </row>
    <row r="101" spans="1:21" x14ac:dyDescent="0.3">
      <c r="B101" s="10">
        <v>45880</v>
      </c>
      <c r="C101" s="6">
        <v>4</v>
      </c>
      <c r="D101" s="6">
        <v>4</v>
      </c>
      <c r="E101" s="6">
        <v>4</v>
      </c>
      <c r="F101" s="6">
        <v>4</v>
      </c>
      <c r="G101" s="6">
        <v>5</v>
      </c>
      <c r="H101" s="6">
        <v>4</v>
      </c>
      <c r="I101" s="6">
        <v>4</v>
      </c>
      <c r="J101" s="6">
        <v>6</v>
      </c>
      <c r="K101" s="6">
        <v>5</v>
      </c>
      <c r="L101" s="6">
        <v>5</v>
      </c>
      <c r="M101" s="6">
        <v>3</v>
      </c>
      <c r="N101" s="6">
        <v>4</v>
      </c>
      <c r="O101" s="6">
        <v>4</v>
      </c>
      <c r="P101" s="6">
        <v>4</v>
      </c>
      <c r="Q101" s="6">
        <v>5</v>
      </c>
      <c r="R101" s="6">
        <v>4</v>
      </c>
      <c r="S101" s="6">
        <v>4</v>
      </c>
      <c r="T101" s="6">
        <v>5</v>
      </c>
      <c r="U101" s="1">
        <f>SUM(C101:T101)</f>
        <v>78</v>
      </c>
    </row>
    <row r="102" spans="1:21" x14ac:dyDescent="0.3">
      <c r="B102" s="10">
        <v>45881</v>
      </c>
      <c r="C102" s="6">
        <v>5</v>
      </c>
      <c r="D102" s="6">
        <v>4</v>
      </c>
      <c r="E102" s="6">
        <v>4</v>
      </c>
      <c r="F102" s="6">
        <v>4</v>
      </c>
      <c r="G102" s="6">
        <v>5</v>
      </c>
      <c r="H102" s="6">
        <v>3</v>
      </c>
      <c r="I102" s="6">
        <v>5</v>
      </c>
      <c r="J102" s="6">
        <v>4</v>
      </c>
      <c r="K102" s="6">
        <v>6</v>
      </c>
      <c r="L102" s="6">
        <v>5</v>
      </c>
      <c r="M102" s="6">
        <v>3</v>
      </c>
      <c r="N102" s="6">
        <v>5</v>
      </c>
      <c r="O102" s="6">
        <v>4</v>
      </c>
      <c r="P102" s="6">
        <v>5</v>
      </c>
      <c r="Q102" s="6">
        <v>4</v>
      </c>
      <c r="R102" s="6">
        <v>3</v>
      </c>
      <c r="S102" s="6">
        <v>4</v>
      </c>
      <c r="T102" s="6">
        <v>5</v>
      </c>
      <c r="U102" s="1">
        <f>SUM(C102:T102)</f>
        <v>78</v>
      </c>
    </row>
  </sheetData>
  <sortState xmlns:xlrd2="http://schemas.microsoft.com/office/spreadsheetml/2017/richdata2" ref="W42:Z68">
    <sortCondition ref="W42:W68"/>
  </sortState>
  <pageMargins left="0.7" right="0.7" top="0.75" bottom="0.75" header="0.3" footer="0.3"/>
  <pageSetup scale="54" orientation="landscape" horizontalDpi="4294967293" r:id="rId1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03A-23AE-4A2C-8568-3975F58DD1F7}">
  <dimension ref="B2:Q793"/>
  <sheetViews>
    <sheetView topLeftCell="A746" zoomScaleNormal="100" zoomScaleSheetLayoutView="115" workbookViewId="0">
      <selection activeCell="B660" sqref="B660:M663"/>
    </sheetView>
  </sheetViews>
  <sheetFormatPr defaultRowHeight="14.4" x14ac:dyDescent="0.3"/>
  <cols>
    <col min="1" max="1" width="3.44140625" customWidth="1"/>
    <col min="2" max="2" width="10.44140625" bestFit="1" customWidth="1"/>
    <col min="4" max="4" width="7.44140625" bestFit="1" customWidth="1"/>
    <col min="8" max="8" width="8" customWidth="1"/>
    <col min="9" max="9" width="8.109375" customWidth="1"/>
    <col min="10" max="10" width="10.44140625" customWidth="1"/>
    <col min="11" max="11" width="10.33203125" bestFit="1" customWidth="1"/>
    <col min="15" max="15" width="13.6640625" customWidth="1"/>
    <col min="16" max="16" width="11.109375" bestFit="1" customWidth="1"/>
  </cols>
  <sheetData>
    <row r="2" spans="2:12" x14ac:dyDescent="0.3">
      <c r="B2" t="s">
        <v>29</v>
      </c>
    </row>
    <row r="3" spans="2:12" x14ac:dyDescent="0.3">
      <c r="B3" s="20">
        <v>45403</v>
      </c>
      <c r="C3" s="12" t="s">
        <v>25</v>
      </c>
      <c r="D3" s="17" t="s">
        <v>27</v>
      </c>
      <c r="E3" s="12">
        <v>78</v>
      </c>
      <c r="F3" s="12">
        <v>9</v>
      </c>
      <c r="G3" s="12">
        <v>12</v>
      </c>
      <c r="H3" s="12"/>
      <c r="I3" s="12"/>
      <c r="J3" s="13">
        <v>0.75</v>
      </c>
      <c r="K3" s="13">
        <v>0.5</v>
      </c>
      <c r="L3" s="12" t="s">
        <v>26</v>
      </c>
    </row>
    <row r="4" spans="2:12" x14ac:dyDescent="0.3">
      <c r="B4" s="11" t="s">
        <v>2</v>
      </c>
      <c r="C4" s="11" t="s">
        <v>1</v>
      </c>
      <c r="D4" s="11" t="s">
        <v>24</v>
      </c>
      <c r="E4" s="11" t="s">
        <v>23</v>
      </c>
      <c r="F4" s="11" t="s">
        <v>18</v>
      </c>
      <c r="G4" s="11" t="s">
        <v>19</v>
      </c>
      <c r="H4" s="11"/>
      <c r="I4" s="11" t="s">
        <v>28</v>
      </c>
      <c r="J4" s="11" t="s">
        <v>20</v>
      </c>
      <c r="K4" s="11" t="s">
        <v>21</v>
      </c>
      <c r="L4" s="11" t="s">
        <v>22</v>
      </c>
    </row>
    <row r="5" spans="2:12" x14ac:dyDescent="0.3">
      <c r="B5" s="14">
        <v>1</v>
      </c>
      <c r="C5" s="14">
        <v>4</v>
      </c>
      <c r="D5" s="14">
        <f>E5-C5</f>
        <v>1</v>
      </c>
      <c r="E5" s="14">
        <v>5</v>
      </c>
      <c r="F5" s="14">
        <v>0</v>
      </c>
      <c r="G5" s="14">
        <v>0</v>
      </c>
      <c r="H5" s="14"/>
      <c r="I5" s="14">
        <v>210</v>
      </c>
      <c r="J5" s="14">
        <v>0</v>
      </c>
      <c r="K5" s="14"/>
      <c r="L5" s="14">
        <v>2</v>
      </c>
    </row>
    <row r="6" spans="2:12" x14ac:dyDescent="0.3">
      <c r="B6" s="14">
        <v>2</v>
      </c>
      <c r="C6" s="14">
        <v>4</v>
      </c>
      <c r="D6" s="14">
        <f t="shared" ref="D6:D22" si="0">E6-C6</f>
        <v>3</v>
      </c>
      <c r="E6" s="14">
        <v>7</v>
      </c>
      <c r="F6" s="14">
        <v>0</v>
      </c>
      <c r="G6" s="14">
        <v>0</v>
      </c>
      <c r="H6" s="14"/>
      <c r="I6" s="18">
        <v>85</v>
      </c>
      <c r="J6" s="14">
        <v>0</v>
      </c>
      <c r="K6" s="14"/>
      <c r="L6" s="14">
        <v>3</v>
      </c>
    </row>
    <row r="7" spans="2:12" x14ac:dyDescent="0.3">
      <c r="B7" s="14">
        <v>3</v>
      </c>
      <c r="C7" s="14">
        <v>3</v>
      </c>
      <c r="D7" s="14">
        <f t="shared" si="0"/>
        <v>0</v>
      </c>
      <c r="E7" s="14">
        <v>3</v>
      </c>
      <c r="F7" s="14">
        <v>1</v>
      </c>
      <c r="G7" s="14">
        <v>1</v>
      </c>
      <c r="H7" s="14"/>
      <c r="I7" s="14"/>
      <c r="J7" s="14"/>
      <c r="K7" s="14"/>
      <c r="L7" s="14">
        <v>2</v>
      </c>
    </row>
    <row r="8" spans="2:12" x14ac:dyDescent="0.3">
      <c r="B8" s="14">
        <v>4</v>
      </c>
      <c r="C8" s="14">
        <v>4</v>
      </c>
      <c r="D8" s="14">
        <f t="shared" si="0"/>
        <v>0</v>
      </c>
      <c r="E8" s="14">
        <v>4</v>
      </c>
      <c r="F8" s="14">
        <v>1</v>
      </c>
      <c r="G8" s="14">
        <v>1</v>
      </c>
      <c r="H8" s="14"/>
      <c r="I8" s="14">
        <v>138</v>
      </c>
      <c r="J8" s="14"/>
      <c r="K8" s="14"/>
      <c r="L8" s="14">
        <v>2</v>
      </c>
    </row>
    <row r="9" spans="2:12" x14ac:dyDescent="0.3">
      <c r="B9" s="14">
        <v>5</v>
      </c>
      <c r="C9" s="14">
        <v>3</v>
      </c>
      <c r="D9" s="14">
        <f t="shared" si="0"/>
        <v>1</v>
      </c>
      <c r="E9" s="14">
        <v>4</v>
      </c>
      <c r="F9" s="14">
        <v>0</v>
      </c>
      <c r="G9" s="14">
        <v>0</v>
      </c>
      <c r="H9" s="14"/>
      <c r="I9" s="14"/>
      <c r="J9" s="14"/>
      <c r="K9" s="14">
        <v>0</v>
      </c>
      <c r="L9" s="14">
        <v>2</v>
      </c>
    </row>
    <row r="10" spans="2:12" x14ac:dyDescent="0.3">
      <c r="B10" s="14">
        <v>6</v>
      </c>
      <c r="C10" s="14">
        <v>4</v>
      </c>
      <c r="D10" s="14">
        <f t="shared" si="0"/>
        <v>1</v>
      </c>
      <c r="E10" s="14">
        <v>5</v>
      </c>
      <c r="F10" s="14">
        <v>1</v>
      </c>
      <c r="G10" s="14">
        <v>0</v>
      </c>
      <c r="H10" s="14"/>
      <c r="I10" s="18">
        <v>64</v>
      </c>
      <c r="J10" s="14">
        <v>0</v>
      </c>
      <c r="K10" s="14"/>
      <c r="L10" s="14">
        <v>2</v>
      </c>
    </row>
    <row r="11" spans="2:12" x14ac:dyDescent="0.3">
      <c r="B11" s="14">
        <v>7</v>
      </c>
      <c r="C11" s="14">
        <v>4</v>
      </c>
      <c r="D11" s="14">
        <f t="shared" si="0"/>
        <v>2</v>
      </c>
      <c r="E11" s="14">
        <v>6</v>
      </c>
      <c r="F11" s="14">
        <v>0</v>
      </c>
      <c r="G11" s="14">
        <v>0</v>
      </c>
      <c r="H11" s="14"/>
      <c r="I11" s="18">
        <v>27</v>
      </c>
      <c r="J11" s="14"/>
      <c r="K11" s="14">
        <v>0</v>
      </c>
      <c r="L11" s="14">
        <v>2</v>
      </c>
    </row>
    <row r="12" spans="2:12" x14ac:dyDescent="0.3">
      <c r="B12" s="14">
        <v>8</v>
      </c>
      <c r="C12" s="14">
        <v>4</v>
      </c>
      <c r="D12" s="14">
        <f t="shared" si="0"/>
        <v>0</v>
      </c>
      <c r="E12" s="14">
        <v>4</v>
      </c>
      <c r="F12" s="14">
        <v>0</v>
      </c>
      <c r="G12" s="14">
        <v>1</v>
      </c>
      <c r="H12" s="14"/>
      <c r="I12" s="14">
        <v>96</v>
      </c>
      <c r="J12" s="14"/>
      <c r="K12" s="14"/>
      <c r="L12" s="14">
        <v>2</v>
      </c>
    </row>
    <row r="13" spans="2:12" x14ac:dyDescent="0.3">
      <c r="B13" s="14">
        <v>9</v>
      </c>
      <c r="C13" s="14">
        <v>5</v>
      </c>
      <c r="D13" s="14">
        <f t="shared" si="0"/>
        <v>1</v>
      </c>
      <c r="E13" s="14">
        <v>6</v>
      </c>
      <c r="F13" s="14">
        <v>0</v>
      </c>
      <c r="G13" s="14">
        <v>0</v>
      </c>
      <c r="H13" s="14"/>
      <c r="I13" s="14">
        <v>207</v>
      </c>
      <c r="J13" s="14">
        <v>0</v>
      </c>
      <c r="K13" s="14"/>
      <c r="L13" s="14">
        <v>2</v>
      </c>
    </row>
    <row r="14" spans="2:12" x14ac:dyDescent="0.3">
      <c r="B14" s="14">
        <v>10</v>
      </c>
      <c r="C14" s="14">
        <v>5</v>
      </c>
      <c r="D14" s="14">
        <f t="shared" si="0"/>
        <v>0</v>
      </c>
      <c r="E14" s="14">
        <v>5</v>
      </c>
      <c r="F14" s="14">
        <v>1</v>
      </c>
      <c r="G14" s="14">
        <v>1</v>
      </c>
      <c r="H14" s="14"/>
      <c r="I14" s="14">
        <v>48</v>
      </c>
      <c r="J14" s="14"/>
      <c r="K14" s="14"/>
      <c r="L14" s="14">
        <v>2</v>
      </c>
    </row>
    <row r="15" spans="2:12" x14ac:dyDescent="0.3">
      <c r="B15" s="14">
        <v>11</v>
      </c>
      <c r="C15" s="14">
        <v>4</v>
      </c>
      <c r="D15" s="14">
        <f t="shared" si="0"/>
        <v>0</v>
      </c>
      <c r="E15" s="14">
        <v>4</v>
      </c>
      <c r="F15" s="14">
        <v>0</v>
      </c>
      <c r="G15" s="14">
        <v>0</v>
      </c>
      <c r="H15" s="14"/>
      <c r="I15" s="14">
        <v>190</v>
      </c>
      <c r="J15" s="14">
        <v>1</v>
      </c>
      <c r="K15" s="14"/>
      <c r="L15" s="14">
        <v>1</v>
      </c>
    </row>
    <row r="16" spans="2:12" x14ac:dyDescent="0.3">
      <c r="B16" s="14">
        <v>12</v>
      </c>
      <c r="C16" s="14">
        <v>3</v>
      </c>
      <c r="D16" s="14">
        <f t="shared" si="0"/>
        <v>0</v>
      </c>
      <c r="E16" s="14">
        <v>3</v>
      </c>
      <c r="F16" s="14">
        <v>0</v>
      </c>
      <c r="G16" s="14">
        <v>0</v>
      </c>
      <c r="H16" s="14"/>
      <c r="I16" s="14"/>
      <c r="J16" s="14">
        <v>1</v>
      </c>
      <c r="K16" s="14"/>
      <c r="L16" s="14">
        <v>1</v>
      </c>
    </row>
    <row r="17" spans="2:12" x14ac:dyDescent="0.3">
      <c r="B17" s="14">
        <v>13</v>
      </c>
      <c r="C17" s="14">
        <v>4</v>
      </c>
      <c r="D17" s="14">
        <f t="shared" si="0"/>
        <v>2</v>
      </c>
      <c r="E17" s="14">
        <v>6</v>
      </c>
      <c r="F17" s="14">
        <v>1</v>
      </c>
      <c r="G17" s="14">
        <v>0</v>
      </c>
      <c r="H17" s="14"/>
      <c r="I17" s="18">
        <v>170</v>
      </c>
      <c r="J17" s="14">
        <v>0</v>
      </c>
      <c r="K17" s="14"/>
      <c r="L17" s="14">
        <v>2</v>
      </c>
    </row>
    <row r="18" spans="2:12" x14ac:dyDescent="0.3">
      <c r="B18" s="14">
        <v>14</v>
      </c>
      <c r="C18" s="14">
        <v>4</v>
      </c>
      <c r="D18" s="14">
        <f t="shared" si="0"/>
        <v>0</v>
      </c>
      <c r="E18" s="14">
        <v>4</v>
      </c>
      <c r="F18" s="14">
        <v>1</v>
      </c>
      <c r="G18" s="14">
        <v>0</v>
      </c>
      <c r="H18" s="14"/>
      <c r="I18" s="18">
        <v>64</v>
      </c>
      <c r="J18" s="14">
        <v>1</v>
      </c>
      <c r="K18" s="14"/>
      <c r="L18" s="14">
        <v>1</v>
      </c>
    </row>
    <row r="19" spans="2:12" x14ac:dyDescent="0.3">
      <c r="B19" s="14">
        <v>15</v>
      </c>
      <c r="C19" s="14">
        <v>4</v>
      </c>
      <c r="D19" s="14">
        <f t="shared" si="0"/>
        <v>0</v>
      </c>
      <c r="E19" s="14">
        <v>4</v>
      </c>
      <c r="F19" s="14">
        <v>1</v>
      </c>
      <c r="G19" s="14">
        <v>0</v>
      </c>
      <c r="H19" s="14"/>
      <c r="I19" s="18">
        <v>130</v>
      </c>
      <c r="J19" s="14">
        <v>1</v>
      </c>
      <c r="K19" s="14"/>
      <c r="L19" s="14">
        <v>1</v>
      </c>
    </row>
    <row r="20" spans="2:12" x14ac:dyDescent="0.3">
      <c r="B20" s="14">
        <v>16</v>
      </c>
      <c r="C20" s="14">
        <v>3</v>
      </c>
      <c r="D20" s="14">
        <f t="shared" si="0"/>
        <v>2</v>
      </c>
      <c r="E20" s="14">
        <v>5</v>
      </c>
      <c r="F20" s="14">
        <v>1</v>
      </c>
      <c r="G20" s="14">
        <v>1</v>
      </c>
      <c r="H20" s="14"/>
      <c r="I20" s="14"/>
      <c r="J20" s="14"/>
      <c r="K20" s="14"/>
      <c r="L20" s="14">
        <v>3</v>
      </c>
    </row>
    <row r="21" spans="2:12" x14ac:dyDescent="0.3">
      <c r="B21" s="14">
        <v>17</v>
      </c>
      <c r="C21" s="14">
        <v>4</v>
      </c>
      <c r="D21" s="14">
        <f t="shared" si="0"/>
        <v>-1</v>
      </c>
      <c r="E21" s="14">
        <v>3</v>
      </c>
      <c r="F21" s="14">
        <v>0</v>
      </c>
      <c r="G21" s="14">
        <v>1</v>
      </c>
      <c r="H21" s="14"/>
      <c r="I21" s="14">
        <v>104</v>
      </c>
      <c r="J21" s="14"/>
      <c r="K21" s="14"/>
      <c r="L21" s="14">
        <v>1</v>
      </c>
    </row>
    <row r="22" spans="2:12" x14ac:dyDescent="0.3">
      <c r="B22" s="14">
        <v>18</v>
      </c>
      <c r="C22" s="14">
        <v>5</v>
      </c>
      <c r="D22" s="14">
        <f t="shared" si="0"/>
        <v>0</v>
      </c>
      <c r="E22" s="14">
        <v>5</v>
      </c>
      <c r="F22" s="14">
        <v>0</v>
      </c>
      <c r="G22" s="14">
        <v>1</v>
      </c>
      <c r="H22" s="14"/>
      <c r="I22" s="14">
        <v>109</v>
      </c>
      <c r="J22" s="14"/>
      <c r="K22" s="14"/>
      <c r="L22" s="14">
        <v>2</v>
      </c>
    </row>
    <row r="23" spans="2:12" x14ac:dyDescent="0.3">
      <c r="C23" s="11">
        <f>SUM(C5:C22)</f>
        <v>71</v>
      </c>
      <c r="D23" s="11">
        <f>SUM(D5:D22)</f>
        <v>12</v>
      </c>
      <c r="E23" s="11">
        <f>SUM(E5:E22)</f>
        <v>83</v>
      </c>
      <c r="F23" s="11">
        <f>SUM(F5:F22)</f>
        <v>8</v>
      </c>
      <c r="G23" s="11">
        <f>SUM(G5:G22)</f>
        <v>7</v>
      </c>
      <c r="H23" s="11"/>
      <c r="I23" s="11"/>
      <c r="J23" s="15">
        <f>4/9</f>
        <v>0.44444444444444442</v>
      </c>
      <c r="K23" s="15">
        <f>0/2</f>
        <v>0</v>
      </c>
      <c r="L23" s="16">
        <f>AVERAGE(L5:L22)</f>
        <v>1.8333333333333333</v>
      </c>
    </row>
    <row r="25" spans="2:12" x14ac:dyDescent="0.3">
      <c r="B25" t="s">
        <v>29</v>
      </c>
    </row>
    <row r="26" spans="2:12" x14ac:dyDescent="0.3">
      <c r="B26" s="20">
        <v>45416</v>
      </c>
      <c r="C26" s="12" t="s">
        <v>25</v>
      </c>
      <c r="D26" s="17" t="s">
        <v>27</v>
      </c>
      <c r="E26" s="12">
        <v>78</v>
      </c>
      <c r="F26" s="12">
        <v>9</v>
      </c>
      <c r="G26" s="12">
        <v>12</v>
      </c>
      <c r="H26" s="12"/>
      <c r="I26" s="12"/>
      <c r="J26" s="13">
        <v>0.75</v>
      </c>
      <c r="K26" s="13">
        <v>0.5</v>
      </c>
      <c r="L26" s="12" t="s">
        <v>26</v>
      </c>
    </row>
    <row r="27" spans="2:12" x14ac:dyDescent="0.3">
      <c r="B27" s="11" t="s">
        <v>2</v>
      </c>
      <c r="C27" s="11" t="s">
        <v>1</v>
      </c>
      <c r="D27" s="11" t="s">
        <v>24</v>
      </c>
      <c r="E27" s="11" t="s">
        <v>23</v>
      </c>
      <c r="F27" s="11" t="s">
        <v>18</v>
      </c>
      <c r="G27" s="11" t="s">
        <v>19</v>
      </c>
      <c r="H27" s="11"/>
      <c r="I27" s="11" t="s">
        <v>28</v>
      </c>
      <c r="J27" s="11" t="s">
        <v>20</v>
      </c>
      <c r="K27" s="11" t="s">
        <v>21</v>
      </c>
      <c r="L27" s="11" t="s">
        <v>22</v>
      </c>
    </row>
    <row r="28" spans="2:12" x14ac:dyDescent="0.3">
      <c r="B28" s="14">
        <v>1</v>
      </c>
      <c r="C28" s="14">
        <v>4</v>
      </c>
      <c r="D28" s="14">
        <f>E28-C28</f>
        <v>2</v>
      </c>
      <c r="E28" s="14">
        <v>6</v>
      </c>
      <c r="F28" s="14">
        <v>0</v>
      </c>
      <c r="G28" s="14">
        <v>0</v>
      </c>
      <c r="H28" s="14"/>
      <c r="I28" s="14">
        <v>135</v>
      </c>
      <c r="J28" s="14">
        <v>0</v>
      </c>
      <c r="K28" s="14"/>
      <c r="L28" s="14">
        <v>3</v>
      </c>
    </row>
    <row r="29" spans="2:12" x14ac:dyDescent="0.3">
      <c r="B29" s="14">
        <v>2</v>
      </c>
      <c r="C29" s="14">
        <v>4</v>
      </c>
      <c r="D29" s="14">
        <f t="shared" ref="D29:D45" si="1">E29-C29</f>
        <v>0</v>
      </c>
      <c r="E29" s="14">
        <v>4</v>
      </c>
      <c r="F29" s="14">
        <v>1</v>
      </c>
      <c r="G29" s="14">
        <v>1</v>
      </c>
      <c r="H29" s="14"/>
      <c r="I29" s="21">
        <v>38</v>
      </c>
      <c r="J29" s="14"/>
      <c r="K29" s="14"/>
      <c r="L29" s="14">
        <v>2</v>
      </c>
    </row>
    <row r="30" spans="2:12" x14ac:dyDescent="0.3">
      <c r="B30" s="14">
        <v>3</v>
      </c>
      <c r="C30" s="14">
        <v>3</v>
      </c>
      <c r="D30" s="14">
        <f t="shared" si="1"/>
        <v>0</v>
      </c>
      <c r="E30" s="14">
        <v>3</v>
      </c>
      <c r="F30" s="14"/>
      <c r="G30" s="14">
        <v>0</v>
      </c>
      <c r="H30" s="14"/>
      <c r="I30" s="14">
        <v>158</v>
      </c>
      <c r="J30" s="14">
        <v>1</v>
      </c>
      <c r="K30" s="14"/>
      <c r="L30" s="14">
        <v>1</v>
      </c>
    </row>
    <row r="31" spans="2:12" x14ac:dyDescent="0.3">
      <c r="B31" s="14">
        <v>4</v>
      </c>
      <c r="C31" s="14">
        <v>4</v>
      </c>
      <c r="D31" s="14">
        <f t="shared" si="1"/>
        <v>1</v>
      </c>
      <c r="E31" s="14">
        <v>5</v>
      </c>
      <c r="F31" s="14">
        <v>0</v>
      </c>
      <c r="G31" s="14">
        <v>0</v>
      </c>
      <c r="H31" s="14"/>
      <c r="I31" s="14">
        <v>160</v>
      </c>
      <c r="J31" s="14">
        <v>0</v>
      </c>
      <c r="K31" s="14"/>
      <c r="L31" s="14">
        <v>2</v>
      </c>
    </row>
    <row r="32" spans="2:12" x14ac:dyDescent="0.3">
      <c r="B32" s="14">
        <v>5</v>
      </c>
      <c r="C32" s="14">
        <v>3</v>
      </c>
      <c r="D32" s="14">
        <f t="shared" si="1"/>
        <v>1</v>
      </c>
      <c r="E32" s="14">
        <v>4</v>
      </c>
      <c r="F32" s="14"/>
      <c r="G32" s="14">
        <v>0</v>
      </c>
      <c r="H32" s="14"/>
      <c r="I32" s="14">
        <v>189</v>
      </c>
      <c r="J32" s="14"/>
      <c r="K32" s="14">
        <v>0</v>
      </c>
      <c r="L32" s="14">
        <v>1</v>
      </c>
    </row>
    <row r="33" spans="2:12" x14ac:dyDescent="0.3">
      <c r="B33" s="14">
        <v>6</v>
      </c>
      <c r="C33" s="14">
        <v>4</v>
      </c>
      <c r="D33" s="14">
        <f t="shared" si="1"/>
        <v>1</v>
      </c>
      <c r="E33" s="14">
        <v>5</v>
      </c>
      <c r="F33" s="14">
        <v>0</v>
      </c>
      <c r="G33" s="14">
        <v>0</v>
      </c>
      <c r="H33" s="14"/>
      <c r="I33" s="14">
        <v>160</v>
      </c>
      <c r="J33" s="14">
        <v>0</v>
      </c>
      <c r="K33" s="14"/>
      <c r="L33" s="14">
        <v>2</v>
      </c>
    </row>
    <row r="34" spans="2:12" x14ac:dyDescent="0.3">
      <c r="B34" s="14">
        <v>7</v>
      </c>
      <c r="C34" s="14">
        <v>4</v>
      </c>
      <c r="D34" s="14">
        <f t="shared" si="1"/>
        <v>1</v>
      </c>
      <c r="E34" s="14">
        <v>5</v>
      </c>
      <c r="F34" s="14">
        <v>0</v>
      </c>
      <c r="G34" s="14">
        <v>0</v>
      </c>
      <c r="H34" s="14"/>
      <c r="I34" s="22">
        <v>20</v>
      </c>
      <c r="J34" s="14"/>
      <c r="K34" s="14">
        <v>0</v>
      </c>
      <c r="L34" s="14">
        <v>1</v>
      </c>
    </row>
    <row r="35" spans="2:12" x14ac:dyDescent="0.3">
      <c r="B35" s="14">
        <v>8</v>
      </c>
      <c r="C35" s="14">
        <v>4</v>
      </c>
      <c r="D35" s="14">
        <f t="shared" si="1"/>
        <v>1</v>
      </c>
      <c r="E35" s="14">
        <v>5</v>
      </c>
      <c r="F35" s="14">
        <v>0</v>
      </c>
      <c r="G35" s="14">
        <v>0</v>
      </c>
      <c r="H35" s="14"/>
      <c r="I35" s="14">
        <v>105</v>
      </c>
      <c r="J35" s="14">
        <v>0</v>
      </c>
      <c r="K35" s="14"/>
      <c r="L35" s="14">
        <v>2</v>
      </c>
    </row>
    <row r="36" spans="2:12" x14ac:dyDescent="0.3">
      <c r="B36" s="14">
        <v>9</v>
      </c>
      <c r="C36" s="14">
        <v>5</v>
      </c>
      <c r="D36" s="14">
        <f t="shared" si="1"/>
        <v>1</v>
      </c>
      <c r="E36" s="14">
        <v>6</v>
      </c>
      <c r="F36" s="14">
        <v>0</v>
      </c>
      <c r="G36" s="14">
        <v>0</v>
      </c>
      <c r="H36" s="14"/>
      <c r="I36" s="23">
        <v>225</v>
      </c>
      <c r="J36" s="14">
        <v>0</v>
      </c>
      <c r="K36" s="14"/>
      <c r="L36" s="14">
        <v>2</v>
      </c>
    </row>
    <row r="37" spans="2:12" x14ac:dyDescent="0.3">
      <c r="B37" s="14">
        <v>10</v>
      </c>
      <c r="C37" s="14">
        <v>5</v>
      </c>
      <c r="D37" s="14">
        <f t="shared" si="1"/>
        <v>1</v>
      </c>
      <c r="E37" s="14">
        <v>6</v>
      </c>
      <c r="F37" s="14">
        <v>0</v>
      </c>
      <c r="G37" s="14">
        <v>0</v>
      </c>
      <c r="H37" s="14"/>
      <c r="I37" s="22">
        <v>87</v>
      </c>
      <c r="J37" s="14">
        <v>0</v>
      </c>
      <c r="K37" s="14"/>
      <c r="L37" s="14">
        <v>1</v>
      </c>
    </row>
    <row r="38" spans="2:12" x14ac:dyDescent="0.3">
      <c r="B38" s="14">
        <v>11</v>
      </c>
      <c r="C38" s="14">
        <v>4</v>
      </c>
      <c r="D38" s="14">
        <f t="shared" si="1"/>
        <v>1</v>
      </c>
      <c r="E38" s="14">
        <v>5</v>
      </c>
      <c r="F38" s="14">
        <v>0</v>
      </c>
      <c r="G38" s="14">
        <v>0</v>
      </c>
      <c r="H38" s="14"/>
      <c r="I38" s="14">
        <v>187</v>
      </c>
      <c r="J38" s="14"/>
      <c r="K38" s="14">
        <v>0</v>
      </c>
      <c r="L38" s="14">
        <v>2</v>
      </c>
    </row>
    <row r="39" spans="2:12" x14ac:dyDescent="0.3">
      <c r="B39" s="14">
        <v>12</v>
      </c>
      <c r="C39" s="14">
        <v>3</v>
      </c>
      <c r="D39" s="14">
        <f t="shared" si="1"/>
        <v>1</v>
      </c>
      <c r="E39" s="14">
        <v>4</v>
      </c>
      <c r="F39" s="14"/>
      <c r="G39" s="14">
        <v>0</v>
      </c>
      <c r="H39" s="14"/>
      <c r="I39" s="14">
        <v>170</v>
      </c>
      <c r="J39" s="14">
        <v>0</v>
      </c>
      <c r="K39" s="14"/>
      <c r="L39" s="14">
        <v>2</v>
      </c>
    </row>
    <row r="40" spans="2:12" x14ac:dyDescent="0.3">
      <c r="B40" s="14">
        <v>13</v>
      </c>
      <c r="C40" s="14">
        <v>4</v>
      </c>
      <c r="D40" s="14">
        <f t="shared" si="1"/>
        <v>1</v>
      </c>
      <c r="E40" s="14">
        <v>5</v>
      </c>
      <c r="F40" s="14">
        <v>0</v>
      </c>
      <c r="G40" s="14">
        <v>0</v>
      </c>
      <c r="H40" s="14"/>
      <c r="I40" s="23">
        <v>250</v>
      </c>
      <c r="J40" s="14">
        <v>1</v>
      </c>
      <c r="K40" s="14"/>
      <c r="L40" s="14">
        <v>1</v>
      </c>
    </row>
    <row r="41" spans="2:12" x14ac:dyDescent="0.3">
      <c r="B41" s="14">
        <v>14</v>
      </c>
      <c r="C41" s="14">
        <v>4</v>
      </c>
      <c r="D41" s="14">
        <f t="shared" si="1"/>
        <v>5</v>
      </c>
      <c r="E41" s="14">
        <v>9</v>
      </c>
      <c r="F41" s="14">
        <v>0</v>
      </c>
      <c r="G41" s="14">
        <v>0</v>
      </c>
      <c r="H41" s="14"/>
      <c r="I41" s="23">
        <v>250</v>
      </c>
      <c r="J41" s="14">
        <v>0</v>
      </c>
      <c r="K41" s="14"/>
      <c r="L41" s="14">
        <v>5</v>
      </c>
    </row>
    <row r="42" spans="2:12" x14ac:dyDescent="0.3">
      <c r="B42" s="14">
        <v>15</v>
      </c>
      <c r="C42" s="14">
        <v>4</v>
      </c>
      <c r="D42" s="14">
        <f t="shared" si="1"/>
        <v>1</v>
      </c>
      <c r="E42" s="14">
        <v>5</v>
      </c>
      <c r="F42" s="14">
        <v>1</v>
      </c>
      <c r="G42" s="14">
        <v>0</v>
      </c>
      <c r="H42" s="14"/>
      <c r="I42" s="14">
        <v>175</v>
      </c>
      <c r="J42" s="14">
        <v>0</v>
      </c>
      <c r="K42" s="14"/>
      <c r="L42" s="14">
        <v>2</v>
      </c>
    </row>
    <row r="43" spans="2:12" x14ac:dyDescent="0.3">
      <c r="B43" s="14">
        <v>16</v>
      </c>
      <c r="C43" s="14">
        <v>3</v>
      </c>
      <c r="D43" s="14">
        <f t="shared" si="1"/>
        <v>1</v>
      </c>
      <c r="E43" s="14">
        <v>4</v>
      </c>
      <c r="F43" s="14"/>
      <c r="G43" s="14">
        <v>0</v>
      </c>
      <c r="H43" s="14"/>
      <c r="I43" s="14">
        <v>156</v>
      </c>
      <c r="J43" s="14">
        <v>0</v>
      </c>
      <c r="K43" s="14"/>
      <c r="L43" s="14">
        <v>2</v>
      </c>
    </row>
    <row r="44" spans="2:12" x14ac:dyDescent="0.3">
      <c r="B44" s="14">
        <v>17</v>
      </c>
      <c r="C44" s="14">
        <v>4</v>
      </c>
      <c r="D44" s="14">
        <f t="shared" si="1"/>
        <v>0</v>
      </c>
      <c r="E44" s="14">
        <v>4</v>
      </c>
      <c r="F44" s="14">
        <v>0</v>
      </c>
      <c r="G44" s="14">
        <v>1</v>
      </c>
      <c r="H44" s="14"/>
      <c r="I44" s="14">
        <v>140</v>
      </c>
      <c r="J44" s="14"/>
      <c r="K44" s="14"/>
      <c r="L44" s="14">
        <v>2</v>
      </c>
    </row>
    <row r="45" spans="2:12" x14ac:dyDescent="0.3">
      <c r="B45" s="14">
        <v>18</v>
      </c>
      <c r="C45" s="14">
        <v>5</v>
      </c>
      <c r="D45" s="14">
        <f t="shared" si="1"/>
        <v>2</v>
      </c>
      <c r="E45" s="14">
        <v>7</v>
      </c>
      <c r="F45" s="14">
        <v>0</v>
      </c>
      <c r="G45" s="14">
        <v>0</v>
      </c>
      <c r="H45" s="14"/>
      <c r="I45" s="23">
        <v>220</v>
      </c>
      <c r="J45" s="14"/>
      <c r="K45" s="14"/>
      <c r="L45" s="14">
        <v>1</v>
      </c>
    </row>
    <row r="46" spans="2:12" x14ac:dyDescent="0.3">
      <c r="C46" s="11">
        <f>SUM(C28:C45)</f>
        <v>71</v>
      </c>
      <c r="D46" s="11">
        <f>SUM(D28:D45)</f>
        <v>21</v>
      </c>
      <c r="E46" s="11">
        <f>SUM(E28:E45)</f>
        <v>92</v>
      </c>
      <c r="F46" s="11">
        <f>SUM(F28:F45)</f>
        <v>2</v>
      </c>
      <c r="G46" s="11">
        <f>SUM(G28:G45)</f>
        <v>2</v>
      </c>
      <c r="H46" s="11"/>
      <c r="I46" s="11"/>
      <c r="J46" s="15">
        <f>SUM(J28:J45)/COUNTA(J28:J45)</f>
        <v>0.16666666666666666</v>
      </c>
      <c r="K46" s="15">
        <f>SUM(K28:K45)/COUNTA(K28:K45)</f>
        <v>0</v>
      </c>
      <c r="L46" s="16">
        <f>AVERAGE(L28:L45)</f>
        <v>1.8888888888888888</v>
      </c>
    </row>
    <row r="47" spans="2:12" x14ac:dyDescent="0.3">
      <c r="E47" s="1"/>
    </row>
    <row r="48" spans="2:12" x14ac:dyDescent="0.3">
      <c r="B48" t="s">
        <v>30</v>
      </c>
    </row>
    <row r="49" spans="2:12" x14ac:dyDescent="0.3">
      <c r="B49" s="20">
        <v>45418</v>
      </c>
      <c r="C49" s="12" t="s">
        <v>25</v>
      </c>
      <c r="D49" s="17" t="s">
        <v>27</v>
      </c>
      <c r="E49" s="12">
        <v>78</v>
      </c>
      <c r="F49" s="12">
        <v>9</v>
      </c>
      <c r="G49" s="12">
        <v>12</v>
      </c>
      <c r="H49" s="12"/>
      <c r="I49" s="12"/>
      <c r="J49" s="13">
        <v>0.75</v>
      </c>
      <c r="K49" s="13">
        <v>0.5</v>
      </c>
      <c r="L49" s="12" t="s">
        <v>26</v>
      </c>
    </row>
    <row r="50" spans="2:12" x14ac:dyDescent="0.3">
      <c r="B50" s="11" t="s">
        <v>2</v>
      </c>
      <c r="C50" s="11" t="s">
        <v>1</v>
      </c>
      <c r="D50" s="11" t="s">
        <v>24</v>
      </c>
      <c r="E50" s="11" t="s">
        <v>23</v>
      </c>
      <c r="F50" s="11" t="s">
        <v>18</v>
      </c>
      <c r="G50" s="11" t="s">
        <v>19</v>
      </c>
      <c r="H50" s="11"/>
      <c r="I50" s="11" t="s">
        <v>28</v>
      </c>
      <c r="J50" s="11" t="s">
        <v>20</v>
      </c>
      <c r="K50" s="11" t="s">
        <v>21</v>
      </c>
      <c r="L50" s="11" t="s">
        <v>22</v>
      </c>
    </row>
    <row r="51" spans="2:12" x14ac:dyDescent="0.3">
      <c r="B51" s="14">
        <v>1</v>
      </c>
      <c r="C51" s="14">
        <v>4</v>
      </c>
      <c r="D51" s="14">
        <f>E51-C51</f>
        <v>0</v>
      </c>
      <c r="E51" s="14">
        <v>4</v>
      </c>
      <c r="F51" s="14">
        <v>0</v>
      </c>
      <c r="G51" s="14">
        <v>1</v>
      </c>
      <c r="H51" s="14"/>
      <c r="I51" s="14">
        <v>113</v>
      </c>
      <c r="J51" s="14"/>
      <c r="K51" s="14"/>
      <c r="L51" s="14">
        <v>2</v>
      </c>
    </row>
    <row r="52" spans="2:12" x14ac:dyDescent="0.3">
      <c r="B52" s="14">
        <v>2</v>
      </c>
      <c r="C52" s="14">
        <v>5</v>
      </c>
      <c r="D52" s="14">
        <f t="shared" ref="D52:D68" si="2">E52-C52</f>
        <v>2</v>
      </c>
      <c r="E52" s="14">
        <v>7</v>
      </c>
      <c r="F52" s="14">
        <v>0</v>
      </c>
      <c r="G52" s="14">
        <v>0</v>
      </c>
      <c r="H52" s="14"/>
      <c r="I52" s="14">
        <v>144</v>
      </c>
      <c r="J52" s="14">
        <v>0</v>
      </c>
      <c r="K52" s="14"/>
      <c r="L52" s="14">
        <v>2</v>
      </c>
    </row>
    <row r="53" spans="2:12" x14ac:dyDescent="0.3">
      <c r="B53" s="14">
        <v>3</v>
      </c>
      <c r="C53" s="14">
        <v>3</v>
      </c>
      <c r="D53" s="14">
        <f t="shared" si="2"/>
        <v>2</v>
      </c>
      <c r="E53" s="14">
        <v>5</v>
      </c>
      <c r="F53" s="14"/>
      <c r="G53" s="14">
        <v>0</v>
      </c>
      <c r="H53" s="14"/>
      <c r="I53" s="14">
        <v>173</v>
      </c>
      <c r="J53" s="14">
        <v>0</v>
      </c>
      <c r="K53" s="14"/>
      <c r="L53" s="14">
        <v>2</v>
      </c>
    </row>
    <row r="54" spans="2:12" x14ac:dyDescent="0.3">
      <c r="B54" s="14">
        <v>4</v>
      </c>
      <c r="C54" s="14">
        <v>4</v>
      </c>
      <c r="D54" s="14">
        <f t="shared" si="2"/>
        <v>-1</v>
      </c>
      <c r="E54" s="14">
        <v>3</v>
      </c>
      <c r="F54" s="14">
        <v>1</v>
      </c>
      <c r="G54" s="14">
        <v>1</v>
      </c>
      <c r="H54" s="14"/>
      <c r="I54" s="21">
        <v>58</v>
      </c>
      <c r="J54" s="14"/>
      <c r="K54" s="14"/>
      <c r="L54" s="14">
        <v>1</v>
      </c>
    </row>
    <row r="55" spans="2:12" x14ac:dyDescent="0.3">
      <c r="B55" s="14">
        <v>5</v>
      </c>
      <c r="C55" s="14">
        <v>5</v>
      </c>
      <c r="D55" s="14">
        <f t="shared" si="2"/>
        <v>2</v>
      </c>
      <c r="E55" s="14">
        <v>7</v>
      </c>
      <c r="F55" s="14">
        <v>0</v>
      </c>
      <c r="G55" s="14">
        <v>0</v>
      </c>
      <c r="H55" s="14"/>
      <c r="I55" s="23">
        <v>280</v>
      </c>
      <c r="J55" s="14">
        <v>0</v>
      </c>
      <c r="K55" s="14"/>
      <c r="L55" s="14">
        <v>2</v>
      </c>
    </row>
    <row r="56" spans="2:12" x14ac:dyDescent="0.3">
      <c r="B56" s="14">
        <v>6</v>
      </c>
      <c r="C56" s="14">
        <v>3</v>
      </c>
      <c r="D56" s="14">
        <f t="shared" si="2"/>
        <v>0</v>
      </c>
      <c r="E56" s="14">
        <v>3</v>
      </c>
      <c r="F56" s="14"/>
      <c r="G56" s="14">
        <v>0</v>
      </c>
      <c r="H56" s="14"/>
      <c r="I56" s="14">
        <v>194</v>
      </c>
      <c r="J56" s="14">
        <v>1</v>
      </c>
      <c r="K56" s="14"/>
      <c r="L56" s="14">
        <v>1</v>
      </c>
    </row>
    <row r="57" spans="2:12" x14ac:dyDescent="0.3">
      <c r="B57" s="14">
        <v>7</v>
      </c>
      <c r="C57" s="14">
        <v>4</v>
      </c>
      <c r="D57" s="14">
        <f t="shared" si="2"/>
        <v>0</v>
      </c>
      <c r="E57" s="14">
        <v>4</v>
      </c>
      <c r="F57" s="14">
        <v>1</v>
      </c>
      <c r="G57" s="14">
        <v>1</v>
      </c>
      <c r="H57" s="14"/>
      <c r="I57" s="21">
        <v>20</v>
      </c>
      <c r="J57" s="14"/>
      <c r="K57" s="14"/>
      <c r="L57" s="14">
        <v>2</v>
      </c>
    </row>
    <row r="58" spans="2:12" x14ac:dyDescent="0.3">
      <c r="B58" s="14">
        <v>8</v>
      </c>
      <c r="C58" s="14">
        <v>4</v>
      </c>
      <c r="D58" s="14">
        <f t="shared" si="2"/>
        <v>1</v>
      </c>
      <c r="E58" s="14">
        <v>5</v>
      </c>
      <c r="F58" s="14">
        <v>1</v>
      </c>
      <c r="G58" s="14">
        <v>0</v>
      </c>
      <c r="H58" s="14"/>
      <c r="I58" s="14">
        <v>67</v>
      </c>
      <c r="J58" s="14">
        <v>0</v>
      </c>
      <c r="K58" s="14"/>
      <c r="L58" s="14">
        <v>2</v>
      </c>
    </row>
    <row r="59" spans="2:12" x14ac:dyDescent="0.3">
      <c r="B59" s="14">
        <v>9</v>
      </c>
      <c r="C59" s="14">
        <v>4</v>
      </c>
      <c r="D59" s="14">
        <f t="shared" si="2"/>
        <v>0</v>
      </c>
      <c r="E59" s="14">
        <v>4</v>
      </c>
      <c r="F59" s="14">
        <v>1</v>
      </c>
      <c r="G59" s="14">
        <v>1</v>
      </c>
      <c r="H59" s="14"/>
      <c r="I59" s="21">
        <v>90</v>
      </c>
      <c r="J59" s="14"/>
      <c r="K59" s="14"/>
      <c r="L59" s="14">
        <v>2</v>
      </c>
    </row>
    <row r="60" spans="2:12" x14ac:dyDescent="0.3">
      <c r="B60" s="14">
        <v>10</v>
      </c>
      <c r="C60" s="14">
        <v>4</v>
      </c>
      <c r="D60" s="14">
        <f t="shared" si="2"/>
        <v>0</v>
      </c>
      <c r="E60" s="14">
        <v>4</v>
      </c>
      <c r="F60" s="14">
        <v>0</v>
      </c>
      <c r="G60" s="14">
        <v>1</v>
      </c>
      <c r="H60" s="14"/>
      <c r="I60" s="14">
        <v>163</v>
      </c>
      <c r="J60" s="14"/>
      <c r="K60" s="14"/>
      <c r="L60" s="14">
        <v>2</v>
      </c>
    </row>
    <row r="61" spans="2:12" x14ac:dyDescent="0.3">
      <c r="B61" s="14">
        <v>11</v>
      </c>
      <c r="C61" s="14">
        <v>4</v>
      </c>
      <c r="D61" s="14">
        <f t="shared" si="2"/>
        <v>0</v>
      </c>
      <c r="E61" s="14">
        <v>4</v>
      </c>
      <c r="F61" s="14">
        <v>1</v>
      </c>
      <c r="G61" s="14">
        <v>1</v>
      </c>
      <c r="H61" s="14"/>
      <c r="I61" s="21">
        <v>75</v>
      </c>
      <c r="J61" s="14"/>
      <c r="K61" s="14"/>
      <c r="L61" s="14">
        <v>2</v>
      </c>
    </row>
    <row r="62" spans="2:12" x14ac:dyDescent="0.3">
      <c r="B62" s="14">
        <v>12</v>
      </c>
      <c r="C62" s="14">
        <v>3</v>
      </c>
      <c r="D62" s="14">
        <f t="shared" si="2"/>
        <v>2</v>
      </c>
      <c r="E62" s="14">
        <v>5</v>
      </c>
      <c r="F62" s="14"/>
      <c r="G62" s="14">
        <v>0</v>
      </c>
      <c r="H62" s="14"/>
      <c r="I62" s="14">
        <v>140</v>
      </c>
      <c r="J62" s="14"/>
      <c r="K62" s="14"/>
      <c r="L62" s="14">
        <v>2</v>
      </c>
    </row>
    <row r="63" spans="2:12" x14ac:dyDescent="0.3">
      <c r="B63" s="14">
        <v>13</v>
      </c>
      <c r="C63" s="14">
        <v>4</v>
      </c>
      <c r="D63" s="14">
        <f t="shared" si="2"/>
        <v>-1</v>
      </c>
      <c r="E63" s="14">
        <v>3</v>
      </c>
      <c r="F63" s="14">
        <v>0</v>
      </c>
      <c r="G63" s="14">
        <v>1</v>
      </c>
      <c r="H63" s="14"/>
      <c r="I63" s="21">
        <v>90</v>
      </c>
      <c r="J63" s="14"/>
      <c r="K63" s="14"/>
      <c r="L63" s="14">
        <v>1</v>
      </c>
    </row>
    <row r="64" spans="2:12" x14ac:dyDescent="0.3">
      <c r="B64" s="14">
        <v>14</v>
      </c>
      <c r="C64" s="14">
        <v>5</v>
      </c>
      <c r="D64" s="14">
        <f t="shared" si="2"/>
        <v>1</v>
      </c>
      <c r="E64" s="14">
        <v>6</v>
      </c>
      <c r="F64" s="14">
        <v>1</v>
      </c>
      <c r="G64" s="14">
        <v>0</v>
      </c>
      <c r="H64" s="14"/>
      <c r="I64" s="22">
        <v>50</v>
      </c>
      <c r="J64" s="14"/>
      <c r="K64" s="14"/>
      <c r="L64" s="14">
        <v>2</v>
      </c>
    </row>
    <row r="65" spans="2:14" x14ac:dyDescent="0.3">
      <c r="B65" s="14">
        <v>15</v>
      </c>
      <c r="C65" s="14">
        <v>4</v>
      </c>
      <c r="D65" s="14">
        <f t="shared" si="2"/>
        <v>0</v>
      </c>
      <c r="E65" s="14">
        <v>4</v>
      </c>
      <c r="F65" s="14">
        <v>1</v>
      </c>
      <c r="G65" s="14">
        <v>1</v>
      </c>
      <c r="H65" s="14"/>
      <c r="I65" s="14">
        <v>133</v>
      </c>
      <c r="J65" s="14"/>
      <c r="K65" s="14"/>
      <c r="L65" s="14">
        <v>2</v>
      </c>
    </row>
    <row r="66" spans="2:14" x14ac:dyDescent="0.3">
      <c r="B66" s="14">
        <v>16</v>
      </c>
      <c r="C66" s="14">
        <v>3</v>
      </c>
      <c r="D66" s="14">
        <f t="shared" si="2"/>
        <v>1</v>
      </c>
      <c r="E66" s="14">
        <v>4</v>
      </c>
      <c r="F66" s="14"/>
      <c r="G66" s="14">
        <v>0</v>
      </c>
      <c r="H66" s="14"/>
      <c r="I66" s="14">
        <v>144</v>
      </c>
      <c r="J66" s="14"/>
      <c r="K66" s="14">
        <v>0</v>
      </c>
      <c r="L66" s="14">
        <v>2</v>
      </c>
    </row>
    <row r="67" spans="2:14" x14ac:dyDescent="0.3">
      <c r="B67" s="14">
        <v>17</v>
      </c>
      <c r="C67" s="14">
        <v>4</v>
      </c>
      <c r="D67" s="14">
        <f t="shared" si="2"/>
        <v>0</v>
      </c>
      <c r="E67" s="14">
        <v>4</v>
      </c>
      <c r="F67" s="14">
        <v>1</v>
      </c>
      <c r="G67" s="14">
        <v>1</v>
      </c>
      <c r="H67" s="14"/>
      <c r="I67" s="14">
        <v>120</v>
      </c>
      <c r="J67" s="14"/>
      <c r="K67" s="14"/>
      <c r="L67" s="14">
        <v>2</v>
      </c>
    </row>
    <row r="68" spans="2:14" x14ac:dyDescent="0.3">
      <c r="B68" s="14">
        <v>18</v>
      </c>
      <c r="C68" s="14">
        <v>5</v>
      </c>
      <c r="D68" s="14">
        <f t="shared" si="2"/>
        <v>2</v>
      </c>
      <c r="E68" s="14">
        <v>7</v>
      </c>
      <c r="F68" s="14">
        <v>0</v>
      </c>
      <c r="G68" s="14">
        <v>0</v>
      </c>
      <c r="H68" s="14"/>
      <c r="I68" s="23">
        <v>205</v>
      </c>
      <c r="J68" s="14"/>
      <c r="K68" s="14"/>
      <c r="L68" s="14">
        <v>2</v>
      </c>
    </row>
    <row r="69" spans="2:14" x14ac:dyDescent="0.3">
      <c r="C69" s="11">
        <f>SUM(C51:C68)</f>
        <v>72</v>
      </c>
      <c r="D69" s="11">
        <f>SUM(D51:D68)</f>
        <v>11</v>
      </c>
      <c r="E69" s="11">
        <f>SUM(E51:E68)</f>
        <v>83</v>
      </c>
      <c r="F69" s="11">
        <f>SUM(F51:F68)</f>
        <v>8</v>
      </c>
      <c r="G69" s="11">
        <f>SUM(G51:G68)</f>
        <v>9</v>
      </c>
      <c r="H69" s="11"/>
      <c r="I69" s="11"/>
      <c r="J69" s="15">
        <f>SUM(J51:J68)/COUNTA(J51:J68)</f>
        <v>0.2</v>
      </c>
      <c r="K69" s="15">
        <f>SUM(K51:K68)/COUNTA(K51:K68)</f>
        <v>0</v>
      </c>
      <c r="L69" s="16">
        <f>AVERAGE(L51:L68)</f>
        <v>1.8333333333333333</v>
      </c>
    </row>
    <row r="71" spans="2:14" x14ac:dyDescent="0.3">
      <c r="B71" t="s">
        <v>30</v>
      </c>
    </row>
    <row r="72" spans="2:14" x14ac:dyDescent="0.3">
      <c r="B72" s="20">
        <v>45523</v>
      </c>
      <c r="C72" s="12" t="s">
        <v>25</v>
      </c>
      <c r="D72" s="17" t="s">
        <v>27</v>
      </c>
      <c r="E72" s="12">
        <v>78</v>
      </c>
      <c r="F72" s="12">
        <v>9</v>
      </c>
      <c r="G72" s="12">
        <v>12</v>
      </c>
      <c r="H72" s="12"/>
      <c r="I72" s="12"/>
      <c r="J72" s="13">
        <v>0.75</v>
      </c>
      <c r="K72" s="13">
        <v>0.5</v>
      </c>
      <c r="L72" s="12" t="s">
        <v>26</v>
      </c>
    </row>
    <row r="73" spans="2:14" x14ac:dyDescent="0.3">
      <c r="B73" s="11" t="s">
        <v>2</v>
      </c>
      <c r="C73" s="11" t="s">
        <v>1</v>
      </c>
      <c r="D73" s="11" t="s">
        <v>24</v>
      </c>
      <c r="E73" s="11" t="s">
        <v>23</v>
      </c>
      <c r="F73" s="11" t="s">
        <v>18</v>
      </c>
      <c r="G73" s="11" t="s">
        <v>19</v>
      </c>
      <c r="H73" s="11"/>
      <c r="I73" s="11" t="s">
        <v>28</v>
      </c>
      <c r="J73" s="11" t="s">
        <v>20</v>
      </c>
      <c r="K73" s="11" t="s">
        <v>21</v>
      </c>
      <c r="L73" s="11" t="s">
        <v>22</v>
      </c>
    </row>
    <row r="74" spans="2:14" x14ac:dyDescent="0.3">
      <c r="B74" s="14">
        <v>1</v>
      </c>
      <c r="C74" s="14">
        <v>4</v>
      </c>
      <c r="D74" s="14">
        <f>E74-C74</f>
        <v>0</v>
      </c>
      <c r="E74" s="14">
        <v>4</v>
      </c>
      <c r="F74" s="14">
        <v>0</v>
      </c>
      <c r="G74" s="14">
        <v>1</v>
      </c>
      <c r="H74" s="14"/>
      <c r="I74" s="26">
        <v>125</v>
      </c>
      <c r="J74" s="14"/>
      <c r="K74" s="14"/>
      <c r="L74" s="14">
        <v>2</v>
      </c>
      <c r="N74" t="s">
        <v>36</v>
      </c>
    </row>
    <row r="75" spans="2:14" x14ac:dyDescent="0.3">
      <c r="B75" s="14">
        <v>2</v>
      </c>
      <c r="C75" s="14">
        <v>5</v>
      </c>
      <c r="D75" s="14">
        <f t="shared" ref="D75:D91" si="3">E75-C75</f>
        <v>-1</v>
      </c>
      <c r="E75" s="14">
        <v>4</v>
      </c>
      <c r="F75" s="14">
        <v>1</v>
      </c>
      <c r="G75" s="14">
        <v>0</v>
      </c>
      <c r="H75" s="14"/>
      <c r="I75" s="24">
        <v>10</v>
      </c>
      <c r="J75" s="14">
        <v>1</v>
      </c>
      <c r="K75" s="14"/>
      <c r="L75" s="14">
        <v>0</v>
      </c>
      <c r="N75" t="s">
        <v>37</v>
      </c>
    </row>
    <row r="76" spans="2:14" x14ac:dyDescent="0.3">
      <c r="B76" s="14">
        <v>3</v>
      </c>
      <c r="C76" s="14">
        <v>3</v>
      </c>
      <c r="D76" s="14">
        <f t="shared" si="3"/>
        <v>0</v>
      </c>
      <c r="E76" s="14">
        <v>3</v>
      </c>
      <c r="F76" s="14"/>
      <c r="G76" s="14">
        <v>0</v>
      </c>
      <c r="H76" s="14"/>
      <c r="I76" s="24">
        <v>175</v>
      </c>
      <c r="J76" s="14">
        <v>1</v>
      </c>
      <c r="K76" s="14"/>
      <c r="L76" s="14">
        <v>1</v>
      </c>
    </row>
    <row r="77" spans="2:14" x14ac:dyDescent="0.3">
      <c r="B77" s="14">
        <v>4</v>
      </c>
      <c r="C77" s="14">
        <v>4</v>
      </c>
      <c r="D77" s="14">
        <f t="shared" si="3"/>
        <v>2</v>
      </c>
      <c r="E77" s="14">
        <v>6</v>
      </c>
      <c r="F77" s="14">
        <v>0</v>
      </c>
      <c r="G77" s="14">
        <v>0</v>
      </c>
      <c r="H77" s="14"/>
      <c r="I77" s="24">
        <v>115</v>
      </c>
      <c r="J77" s="14">
        <v>0</v>
      </c>
      <c r="K77" s="14"/>
      <c r="L77" s="14">
        <v>2</v>
      </c>
    </row>
    <row r="78" spans="2:14" x14ac:dyDescent="0.3">
      <c r="B78" s="14">
        <v>5</v>
      </c>
      <c r="C78" s="14">
        <v>5</v>
      </c>
      <c r="D78" s="14">
        <f t="shared" si="3"/>
        <v>1</v>
      </c>
      <c r="E78" s="14">
        <v>6</v>
      </c>
      <c r="F78" s="14">
        <v>0</v>
      </c>
      <c r="G78" s="14">
        <v>1</v>
      </c>
      <c r="H78" s="14"/>
      <c r="I78" s="26">
        <v>65</v>
      </c>
      <c r="J78" s="14"/>
      <c r="K78" s="14"/>
      <c r="L78" s="14">
        <v>3</v>
      </c>
    </row>
    <row r="79" spans="2:14" x14ac:dyDescent="0.3">
      <c r="B79" s="14">
        <v>6</v>
      </c>
      <c r="C79" s="14">
        <v>3</v>
      </c>
      <c r="D79" s="14">
        <f t="shared" si="3"/>
        <v>0</v>
      </c>
      <c r="E79" s="14">
        <v>3</v>
      </c>
      <c r="F79" s="14"/>
      <c r="G79" s="14">
        <v>1</v>
      </c>
      <c r="H79" s="14"/>
      <c r="I79" s="26">
        <v>245</v>
      </c>
      <c r="J79" s="14"/>
      <c r="K79" s="14"/>
      <c r="L79" s="14">
        <v>2</v>
      </c>
    </row>
    <row r="80" spans="2:14" x14ac:dyDescent="0.3">
      <c r="B80" s="14">
        <v>7</v>
      </c>
      <c r="C80" s="14">
        <v>4</v>
      </c>
      <c r="D80" s="14">
        <f t="shared" si="3"/>
        <v>2</v>
      </c>
      <c r="E80" s="14">
        <v>6</v>
      </c>
      <c r="F80" s="14">
        <v>0</v>
      </c>
      <c r="G80" s="14">
        <v>0</v>
      </c>
      <c r="H80" s="14"/>
      <c r="I80" s="24">
        <v>121</v>
      </c>
      <c r="J80" s="14">
        <v>0</v>
      </c>
      <c r="K80" s="14"/>
      <c r="L80" s="14">
        <v>2</v>
      </c>
    </row>
    <row r="81" spans="2:12" x14ac:dyDescent="0.3">
      <c r="B81" s="14">
        <v>8</v>
      </c>
      <c r="C81" s="14">
        <v>4</v>
      </c>
      <c r="D81" s="14">
        <f t="shared" si="3"/>
        <v>1</v>
      </c>
      <c r="E81" s="14">
        <v>5</v>
      </c>
      <c r="F81" s="14">
        <v>1</v>
      </c>
      <c r="G81" s="14">
        <v>0</v>
      </c>
      <c r="H81" s="14"/>
      <c r="I81" s="24">
        <v>36</v>
      </c>
      <c r="J81" s="14">
        <v>0</v>
      </c>
      <c r="K81" s="14"/>
      <c r="L81" s="14">
        <v>2</v>
      </c>
    </row>
    <row r="82" spans="2:12" x14ac:dyDescent="0.3">
      <c r="B82" s="14">
        <v>9</v>
      </c>
      <c r="C82" s="14">
        <v>4</v>
      </c>
      <c r="D82" s="14">
        <f t="shared" si="3"/>
        <v>0</v>
      </c>
      <c r="E82" s="14">
        <v>4</v>
      </c>
      <c r="F82" s="14">
        <v>0</v>
      </c>
      <c r="G82" s="14">
        <v>0</v>
      </c>
      <c r="H82" s="14"/>
      <c r="I82" s="24">
        <v>110</v>
      </c>
      <c r="J82" s="14">
        <v>1</v>
      </c>
      <c r="K82" s="14"/>
      <c r="L82" s="14">
        <v>1</v>
      </c>
    </row>
    <row r="83" spans="2:12" x14ac:dyDescent="0.3">
      <c r="B83" s="14">
        <v>10</v>
      </c>
      <c r="C83" s="14">
        <v>4</v>
      </c>
      <c r="D83" s="14">
        <f t="shared" si="3"/>
        <v>1</v>
      </c>
      <c r="E83" s="14">
        <v>5</v>
      </c>
      <c r="F83" s="14">
        <v>0</v>
      </c>
      <c r="G83" s="14">
        <v>0</v>
      </c>
      <c r="H83" s="14"/>
      <c r="I83" s="24">
        <v>145</v>
      </c>
      <c r="J83" s="14">
        <v>0</v>
      </c>
      <c r="K83" s="14"/>
      <c r="L83" s="14">
        <v>2</v>
      </c>
    </row>
    <row r="84" spans="2:12" x14ac:dyDescent="0.3">
      <c r="B84" s="14">
        <v>11</v>
      </c>
      <c r="C84" s="14">
        <v>4</v>
      </c>
      <c r="D84" s="14">
        <f t="shared" si="3"/>
        <v>0</v>
      </c>
      <c r="E84" s="14">
        <v>4</v>
      </c>
      <c r="F84" s="14">
        <v>1</v>
      </c>
      <c r="G84" s="14">
        <v>0</v>
      </c>
      <c r="H84" s="14"/>
      <c r="I84" s="24">
        <v>138</v>
      </c>
      <c r="J84" s="14">
        <v>1</v>
      </c>
      <c r="K84" s="14"/>
      <c r="L84" s="14">
        <v>1</v>
      </c>
    </row>
    <row r="85" spans="2:12" x14ac:dyDescent="0.3">
      <c r="B85" s="14">
        <v>12</v>
      </c>
      <c r="C85" s="14">
        <v>3</v>
      </c>
      <c r="D85" s="14">
        <f t="shared" si="3"/>
        <v>0</v>
      </c>
      <c r="E85" s="14">
        <v>3</v>
      </c>
      <c r="F85" s="14"/>
      <c r="G85" s="14">
        <v>1</v>
      </c>
      <c r="H85" s="14"/>
      <c r="I85" s="26">
        <v>170</v>
      </c>
      <c r="J85" s="14"/>
      <c r="K85" s="14"/>
      <c r="L85" s="14">
        <v>2</v>
      </c>
    </row>
    <row r="86" spans="2:12" x14ac:dyDescent="0.3">
      <c r="B86" s="14">
        <v>13</v>
      </c>
      <c r="C86" s="14">
        <v>4</v>
      </c>
      <c r="D86" s="14">
        <f t="shared" si="3"/>
        <v>0</v>
      </c>
      <c r="E86" s="14">
        <v>4</v>
      </c>
      <c r="F86" s="14">
        <v>1</v>
      </c>
      <c r="G86" s="14">
        <v>1</v>
      </c>
      <c r="H86" s="14"/>
      <c r="I86" s="26">
        <v>70</v>
      </c>
      <c r="J86" s="14"/>
      <c r="K86" s="14"/>
      <c r="L86" s="14">
        <v>2</v>
      </c>
    </row>
    <row r="87" spans="2:12" x14ac:dyDescent="0.3">
      <c r="B87" s="14">
        <v>14</v>
      </c>
      <c r="C87" s="14">
        <v>5</v>
      </c>
      <c r="D87" s="14">
        <f t="shared" si="3"/>
        <v>1</v>
      </c>
      <c r="E87" s="14">
        <v>6</v>
      </c>
      <c r="F87" s="14">
        <v>1</v>
      </c>
      <c r="G87" s="14">
        <v>0</v>
      </c>
      <c r="H87" s="14"/>
      <c r="I87" s="24">
        <v>45</v>
      </c>
      <c r="J87" s="14">
        <v>0</v>
      </c>
      <c r="K87" s="14"/>
      <c r="L87" s="14">
        <v>2</v>
      </c>
    </row>
    <row r="88" spans="2:12" x14ac:dyDescent="0.3">
      <c r="B88" s="14">
        <v>15</v>
      </c>
      <c r="C88" s="14">
        <v>4</v>
      </c>
      <c r="D88" s="14">
        <f t="shared" si="3"/>
        <v>2</v>
      </c>
      <c r="E88" s="14">
        <v>6</v>
      </c>
      <c r="F88" s="22">
        <v>0</v>
      </c>
      <c r="G88" s="14">
        <v>0</v>
      </c>
      <c r="H88" s="14"/>
      <c r="I88" s="25">
        <v>190</v>
      </c>
      <c r="J88" s="14">
        <v>0</v>
      </c>
      <c r="K88" s="14"/>
      <c r="L88" s="14">
        <v>2</v>
      </c>
    </row>
    <row r="89" spans="2:12" x14ac:dyDescent="0.3">
      <c r="B89" s="14">
        <v>16</v>
      </c>
      <c r="C89" s="14">
        <v>3</v>
      </c>
      <c r="D89" s="14">
        <f t="shared" si="3"/>
        <v>0</v>
      </c>
      <c r="E89" s="14">
        <v>3</v>
      </c>
      <c r="F89" s="14"/>
      <c r="G89" s="14">
        <v>1</v>
      </c>
      <c r="H89" s="14"/>
      <c r="I89" s="26">
        <v>180</v>
      </c>
      <c r="J89" s="14"/>
      <c r="K89" s="14"/>
      <c r="L89" s="14">
        <v>2</v>
      </c>
    </row>
    <row r="90" spans="2:12" x14ac:dyDescent="0.3">
      <c r="B90" s="14">
        <v>17</v>
      </c>
      <c r="C90" s="14">
        <v>4</v>
      </c>
      <c r="D90" s="14">
        <f t="shared" si="3"/>
        <v>2</v>
      </c>
      <c r="E90" s="14">
        <v>6</v>
      </c>
      <c r="F90" s="22">
        <v>0</v>
      </c>
      <c r="G90" s="14">
        <v>0</v>
      </c>
      <c r="H90" s="14"/>
      <c r="I90" s="25">
        <v>270</v>
      </c>
      <c r="J90" s="14">
        <v>0</v>
      </c>
      <c r="K90" s="14"/>
      <c r="L90" s="14">
        <v>2</v>
      </c>
    </row>
    <row r="91" spans="2:12" x14ac:dyDescent="0.3">
      <c r="B91" s="14">
        <v>18</v>
      </c>
      <c r="C91" s="14">
        <v>5</v>
      </c>
      <c r="D91" s="14">
        <f t="shared" si="3"/>
        <v>2</v>
      </c>
      <c r="E91" s="14">
        <v>7</v>
      </c>
      <c r="F91" s="22">
        <v>0</v>
      </c>
      <c r="G91" s="14">
        <v>0</v>
      </c>
      <c r="H91" s="14"/>
      <c r="I91" s="25">
        <v>260</v>
      </c>
      <c r="J91" s="14">
        <v>0</v>
      </c>
      <c r="K91" s="14"/>
      <c r="L91" s="14">
        <v>2</v>
      </c>
    </row>
    <row r="92" spans="2:12" x14ac:dyDescent="0.3">
      <c r="C92" s="11">
        <f>SUM(C74:C91)</f>
        <v>72</v>
      </c>
      <c r="D92" s="11">
        <f>SUM(D74:D91)</f>
        <v>13</v>
      </c>
      <c r="E92" s="11">
        <f>SUM(E74:E91)</f>
        <v>85</v>
      </c>
      <c r="F92" s="29">
        <f>SUM(F74:F91)</f>
        <v>5</v>
      </c>
      <c r="G92" s="29">
        <f>SUM(G74:G91)</f>
        <v>6</v>
      </c>
      <c r="H92" s="29"/>
      <c r="I92" s="11"/>
      <c r="J92" s="28">
        <f>SUM(J74:J91)/COUNTA(J74:J91)</f>
        <v>0.33333333333333331</v>
      </c>
      <c r="K92" s="15" t="e">
        <f>SUM(K74:K91)/COUNTA(K74:K91)</f>
        <v>#DIV/0!</v>
      </c>
      <c r="L92" s="27">
        <f>AVERAGE(L74:L91)</f>
        <v>1.7777777777777777</v>
      </c>
    </row>
    <row r="94" spans="2:12" x14ac:dyDescent="0.3">
      <c r="B94" t="s">
        <v>30</v>
      </c>
    </row>
    <row r="95" spans="2:12" x14ac:dyDescent="0.3">
      <c r="B95" s="20">
        <v>45523</v>
      </c>
      <c r="C95" s="12" t="s">
        <v>25</v>
      </c>
      <c r="D95" s="17" t="s">
        <v>27</v>
      </c>
      <c r="E95" s="12">
        <v>78</v>
      </c>
      <c r="F95" s="12">
        <v>9</v>
      </c>
      <c r="G95" s="12">
        <v>12</v>
      </c>
      <c r="H95" s="12"/>
      <c r="I95" s="12"/>
      <c r="J95" s="13">
        <v>0.75</v>
      </c>
      <c r="K95" s="13">
        <v>0.5</v>
      </c>
      <c r="L95" s="12" t="s">
        <v>26</v>
      </c>
    </row>
    <row r="96" spans="2:12" x14ac:dyDescent="0.3">
      <c r="B96" s="11" t="s">
        <v>2</v>
      </c>
      <c r="C96" s="11" t="s">
        <v>1</v>
      </c>
      <c r="D96" s="11" t="s">
        <v>24</v>
      </c>
      <c r="E96" s="11" t="s">
        <v>23</v>
      </c>
      <c r="F96" s="11" t="s">
        <v>18</v>
      </c>
      <c r="G96" s="11" t="s">
        <v>19</v>
      </c>
      <c r="H96" s="11"/>
      <c r="I96" s="11" t="s">
        <v>28</v>
      </c>
      <c r="J96" s="11" t="s">
        <v>20</v>
      </c>
      <c r="K96" s="11" t="s">
        <v>21</v>
      </c>
      <c r="L96" s="11" t="s">
        <v>22</v>
      </c>
    </row>
    <row r="97" spans="2:14" x14ac:dyDescent="0.3">
      <c r="B97" s="14">
        <v>1</v>
      </c>
      <c r="C97" s="14">
        <v>4</v>
      </c>
      <c r="D97" s="14">
        <f>E97-C97</f>
        <v>-1</v>
      </c>
      <c r="E97" s="14">
        <v>3</v>
      </c>
      <c r="F97" s="14">
        <v>0</v>
      </c>
      <c r="G97" s="14">
        <v>1</v>
      </c>
      <c r="H97" s="14"/>
      <c r="I97" s="24">
        <v>115</v>
      </c>
      <c r="J97" s="14"/>
      <c r="K97" s="14"/>
      <c r="L97" s="14">
        <v>1</v>
      </c>
      <c r="N97" t="s">
        <v>36</v>
      </c>
    </row>
    <row r="98" spans="2:14" x14ac:dyDescent="0.3">
      <c r="B98" s="14">
        <v>2</v>
      </c>
      <c r="C98" s="14">
        <v>5</v>
      </c>
      <c r="D98" s="14">
        <f t="shared" ref="D98:D114" si="4">E98-C98</f>
        <v>0</v>
      </c>
      <c r="E98" s="14">
        <v>5</v>
      </c>
      <c r="F98" s="14">
        <v>1</v>
      </c>
      <c r="G98" s="14">
        <v>1</v>
      </c>
      <c r="H98" s="14"/>
      <c r="I98" s="24">
        <v>120</v>
      </c>
      <c r="J98" s="14"/>
      <c r="K98" s="14"/>
      <c r="L98" s="14">
        <v>2</v>
      </c>
      <c r="N98" t="s">
        <v>38</v>
      </c>
    </row>
    <row r="99" spans="2:14" x14ac:dyDescent="0.3">
      <c r="B99" s="14">
        <v>3</v>
      </c>
      <c r="C99" s="14">
        <v>3</v>
      </c>
      <c r="D99" s="14">
        <f t="shared" si="4"/>
        <v>1</v>
      </c>
      <c r="E99" s="14">
        <v>4</v>
      </c>
      <c r="F99" s="14"/>
      <c r="G99" s="14">
        <v>0</v>
      </c>
      <c r="H99" s="14"/>
      <c r="I99" s="24">
        <v>205</v>
      </c>
      <c r="J99" s="14"/>
      <c r="K99" s="14"/>
      <c r="L99" s="14">
        <v>2</v>
      </c>
    </row>
    <row r="100" spans="2:14" x14ac:dyDescent="0.3">
      <c r="B100" s="14">
        <v>4</v>
      </c>
      <c r="C100" s="14">
        <v>4</v>
      </c>
      <c r="D100" s="14">
        <f t="shared" si="4"/>
        <v>1</v>
      </c>
      <c r="E100" s="14">
        <v>5</v>
      </c>
      <c r="F100" s="14">
        <v>1</v>
      </c>
      <c r="G100" s="14">
        <v>1</v>
      </c>
      <c r="H100" s="14"/>
      <c r="I100" s="24">
        <v>140</v>
      </c>
      <c r="J100" s="14"/>
      <c r="K100" s="14"/>
      <c r="L100" s="14">
        <v>3</v>
      </c>
    </row>
    <row r="101" spans="2:14" x14ac:dyDescent="0.3">
      <c r="B101" s="14">
        <v>5</v>
      </c>
      <c r="C101" s="14">
        <v>5</v>
      </c>
      <c r="D101" s="14">
        <f t="shared" si="4"/>
        <v>0</v>
      </c>
      <c r="E101" s="14">
        <v>5</v>
      </c>
      <c r="F101" s="14">
        <v>0</v>
      </c>
      <c r="G101" s="14">
        <v>0</v>
      </c>
      <c r="H101" s="14"/>
      <c r="I101" s="24">
        <v>140</v>
      </c>
      <c r="J101" s="14"/>
      <c r="K101" s="14"/>
      <c r="L101" s="14">
        <v>1</v>
      </c>
    </row>
    <row r="102" spans="2:14" x14ac:dyDescent="0.3">
      <c r="B102" s="14">
        <v>6</v>
      </c>
      <c r="C102" s="14">
        <v>3</v>
      </c>
      <c r="D102" s="14">
        <f t="shared" si="4"/>
        <v>0</v>
      </c>
      <c r="E102" s="14">
        <v>3</v>
      </c>
      <c r="F102" s="14"/>
      <c r="G102" s="14">
        <v>0</v>
      </c>
      <c r="H102" s="14"/>
      <c r="I102" s="24">
        <v>235</v>
      </c>
      <c r="J102" s="14"/>
      <c r="K102" s="14"/>
      <c r="L102" s="14">
        <v>1</v>
      </c>
    </row>
    <row r="103" spans="2:14" x14ac:dyDescent="0.3">
      <c r="B103" s="14">
        <v>7</v>
      </c>
      <c r="C103" s="14">
        <v>4</v>
      </c>
      <c r="D103" s="14">
        <f t="shared" si="4"/>
        <v>0</v>
      </c>
      <c r="E103" s="14">
        <v>4</v>
      </c>
      <c r="F103" s="14">
        <v>0</v>
      </c>
      <c r="G103" s="14">
        <v>0</v>
      </c>
      <c r="H103" s="14"/>
      <c r="I103" s="24">
        <v>79</v>
      </c>
      <c r="J103" s="14"/>
      <c r="K103" s="14"/>
      <c r="L103" s="14">
        <v>1</v>
      </c>
    </row>
    <row r="104" spans="2:14" x14ac:dyDescent="0.3">
      <c r="B104" s="14">
        <v>8</v>
      </c>
      <c r="C104" s="14">
        <v>4</v>
      </c>
      <c r="D104" s="14">
        <f t="shared" si="4"/>
        <v>1</v>
      </c>
      <c r="E104" s="14">
        <v>5</v>
      </c>
      <c r="F104" s="14">
        <v>1</v>
      </c>
      <c r="G104" s="14">
        <v>0</v>
      </c>
      <c r="H104" s="14"/>
      <c r="I104" s="24">
        <v>80</v>
      </c>
      <c r="J104" s="14"/>
      <c r="K104" s="14"/>
      <c r="L104" s="14">
        <v>2</v>
      </c>
    </row>
    <row r="105" spans="2:14" x14ac:dyDescent="0.3">
      <c r="B105" s="14">
        <v>9</v>
      </c>
      <c r="C105" s="14">
        <v>4</v>
      </c>
      <c r="D105" s="14">
        <f t="shared" si="4"/>
        <v>2</v>
      </c>
      <c r="E105" s="14">
        <v>6</v>
      </c>
      <c r="F105" s="14">
        <v>0</v>
      </c>
      <c r="G105" s="14">
        <v>0</v>
      </c>
      <c r="H105" s="14"/>
      <c r="I105" s="24">
        <v>145</v>
      </c>
      <c r="J105" s="14"/>
      <c r="K105" s="14"/>
      <c r="L105" s="14">
        <v>2</v>
      </c>
    </row>
    <row r="106" spans="2:14" x14ac:dyDescent="0.3">
      <c r="B106" s="14">
        <v>10</v>
      </c>
      <c r="C106" s="14">
        <v>4</v>
      </c>
      <c r="D106" s="14">
        <f t="shared" si="4"/>
        <v>3</v>
      </c>
      <c r="E106" s="14">
        <v>7</v>
      </c>
      <c r="F106" s="22">
        <v>0</v>
      </c>
      <c r="G106" s="14">
        <v>0</v>
      </c>
      <c r="H106" s="14"/>
      <c r="I106" s="25">
        <v>220</v>
      </c>
      <c r="J106" s="14"/>
      <c r="K106" s="14"/>
      <c r="L106" s="14">
        <v>3</v>
      </c>
    </row>
    <row r="107" spans="2:14" x14ac:dyDescent="0.3">
      <c r="B107" s="14">
        <v>11</v>
      </c>
      <c r="C107" s="14">
        <v>4</v>
      </c>
      <c r="D107" s="14">
        <f t="shared" si="4"/>
        <v>1</v>
      </c>
      <c r="E107" s="14">
        <v>5</v>
      </c>
      <c r="F107" s="14">
        <v>1</v>
      </c>
      <c r="G107" s="14">
        <v>0</v>
      </c>
      <c r="H107" s="14"/>
      <c r="I107" s="24">
        <v>105</v>
      </c>
      <c r="J107" s="14"/>
      <c r="K107" s="14"/>
      <c r="L107" s="14">
        <v>2</v>
      </c>
    </row>
    <row r="108" spans="2:14" x14ac:dyDescent="0.3">
      <c r="B108" s="14">
        <v>12</v>
      </c>
      <c r="C108" s="14">
        <v>3</v>
      </c>
      <c r="D108" s="14">
        <f t="shared" si="4"/>
        <v>1</v>
      </c>
      <c r="E108" s="14">
        <v>4</v>
      </c>
      <c r="F108" s="14"/>
      <c r="G108" s="14">
        <v>0</v>
      </c>
      <c r="H108" s="14"/>
      <c r="I108" s="24">
        <v>179</v>
      </c>
      <c r="J108" s="14"/>
      <c r="K108" s="14"/>
      <c r="L108" s="14">
        <v>2</v>
      </c>
    </row>
    <row r="109" spans="2:14" x14ac:dyDescent="0.3">
      <c r="B109" s="14">
        <v>13</v>
      </c>
      <c r="C109" s="14">
        <v>4</v>
      </c>
      <c r="D109" s="14">
        <f t="shared" si="4"/>
        <v>1</v>
      </c>
      <c r="E109" s="14">
        <v>5</v>
      </c>
      <c r="F109" s="14">
        <v>1</v>
      </c>
      <c r="G109" s="14">
        <v>0</v>
      </c>
      <c r="H109" s="14"/>
      <c r="I109" s="24">
        <v>105</v>
      </c>
      <c r="J109" s="14"/>
      <c r="K109" s="14"/>
      <c r="L109" s="14">
        <v>2</v>
      </c>
    </row>
    <row r="110" spans="2:14" x14ac:dyDescent="0.3">
      <c r="B110" s="14">
        <v>14</v>
      </c>
      <c r="C110" s="14">
        <v>5</v>
      </c>
      <c r="D110" s="14">
        <f t="shared" si="4"/>
        <v>0</v>
      </c>
      <c r="E110" s="14">
        <v>5</v>
      </c>
      <c r="F110" s="14">
        <v>1</v>
      </c>
      <c r="G110" s="14">
        <v>0</v>
      </c>
      <c r="H110" s="14"/>
      <c r="I110" s="24">
        <v>85</v>
      </c>
      <c r="J110" s="14"/>
      <c r="K110" s="14"/>
      <c r="L110" s="14">
        <v>1</v>
      </c>
    </row>
    <row r="111" spans="2:14" x14ac:dyDescent="0.3">
      <c r="B111" s="14">
        <v>15</v>
      </c>
      <c r="C111" s="14">
        <v>4</v>
      </c>
      <c r="D111" s="14">
        <f t="shared" si="4"/>
        <v>1</v>
      </c>
      <c r="E111" s="14">
        <v>5</v>
      </c>
      <c r="F111" s="14">
        <v>0</v>
      </c>
      <c r="G111" s="14">
        <v>0</v>
      </c>
      <c r="H111" s="14"/>
      <c r="I111" s="24">
        <v>165</v>
      </c>
      <c r="J111" s="14"/>
      <c r="K111" s="14"/>
      <c r="L111" s="14">
        <v>2</v>
      </c>
    </row>
    <row r="112" spans="2:14" x14ac:dyDescent="0.3">
      <c r="B112" s="14">
        <v>16</v>
      </c>
      <c r="C112" s="14">
        <v>3</v>
      </c>
      <c r="D112" s="14">
        <f t="shared" si="4"/>
        <v>1</v>
      </c>
      <c r="E112" s="14">
        <v>4</v>
      </c>
      <c r="F112" s="14"/>
      <c r="G112" s="14">
        <v>0</v>
      </c>
      <c r="H112" s="14"/>
      <c r="I112" s="24">
        <v>170</v>
      </c>
      <c r="J112" s="14"/>
      <c r="K112" s="14"/>
      <c r="L112" s="14">
        <v>2</v>
      </c>
    </row>
    <row r="113" spans="2:13" x14ac:dyDescent="0.3">
      <c r="B113" s="14">
        <v>17</v>
      </c>
      <c r="C113" s="14">
        <v>4</v>
      </c>
      <c r="D113" s="14">
        <f t="shared" si="4"/>
        <v>0</v>
      </c>
      <c r="E113" s="14">
        <v>4</v>
      </c>
      <c r="F113" s="14">
        <v>1</v>
      </c>
      <c r="G113" s="14">
        <v>0</v>
      </c>
      <c r="H113" s="14"/>
      <c r="I113" s="24">
        <v>160</v>
      </c>
      <c r="J113" s="14"/>
      <c r="K113" s="14"/>
      <c r="L113" s="14">
        <v>1</v>
      </c>
    </row>
    <row r="114" spans="2:13" x14ac:dyDescent="0.3">
      <c r="B114" s="14">
        <v>18</v>
      </c>
      <c r="C114" s="14">
        <v>5</v>
      </c>
      <c r="D114" s="14">
        <f t="shared" si="4"/>
        <v>0</v>
      </c>
      <c r="E114" s="14">
        <v>5</v>
      </c>
      <c r="F114" s="14">
        <v>1</v>
      </c>
      <c r="G114" s="14">
        <v>0</v>
      </c>
      <c r="H114" s="14"/>
      <c r="I114" s="24">
        <v>20</v>
      </c>
      <c r="J114" s="14"/>
      <c r="K114" s="14"/>
      <c r="L114" s="14">
        <v>1</v>
      </c>
    </row>
    <row r="115" spans="2:13" x14ac:dyDescent="0.3">
      <c r="C115" s="11">
        <f>SUM(C97:C114)</f>
        <v>72</v>
      </c>
      <c r="D115" s="11">
        <f>SUM(D97:D114)</f>
        <v>12</v>
      </c>
      <c r="E115" s="11">
        <f>SUM(E97:E114)</f>
        <v>84</v>
      </c>
      <c r="F115" s="32">
        <f>SUM(F97:F114)</f>
        <v>8</v>
      </c>
      <c r="G115" s="29">
        <f>SUM(G97:G114)</f>
        <v>3</v>
      </c>
      <c r="H115" s="29"/>
      <c r="I115" s="11"/>
      <c r="J115" s="30" t="e">
        <f>SUM(J97:J114)/COUNTA(J97:J114)</f>
        <v>#DIV/0!</v>
      </c>
      <c r="K115" s="30" t="e">
        <f>SUM(K97:K114)/COUNTA(K97:K114)</f>
        <v>#DIV/0!</v>
      </c>
      <c r="L115" s="31">
        <f>AVERAGE(L97:L114)</f>
        <v>1.7222222222222223</v>
      </c>
    </row>
    <row r="117" spans="2:13" x14ac:dyDescent="0.3">
      <c r="B117" t="s">
        <v>41</v>
      </c>
    </row>
    <row r="118" spans="2:13" x14ac:dyDescent="0.3">
      <c r="B118" s="20">
        <v>45527</v>
      </c>
      <c r="C118" s="12" t="s">
        <v>25</v>
      </c>
      <c r="D118" s="17" t="s">
        <v>27</v>
      </c>
      <c r="E118" s="12">
        <v>78</v>
      </c>
      <c r="F118" s="12">
        <v>17</v>
      </c>
      <c r="G118" s="12">
        <v>0</v>
      </c>
      <c r="H118" s="12"/>
      <c r="I118" s="12">
        <v>12</v>
      </c>
      <c r="J118" s="12"/>
      <c r="K118" s="13">
        <v>0.75</v>
      </c>
      <c r="L118" s="13">
        <v>0.5</v>
      </c>
      <c r="M118" s="12" t="s">
        <v>42</v>
      </c>
    </row>
    <row r="119" spans="2:13" x14ac:dyDescent="0.3">
      <c r="B119" s="11" t="s">
        <v>2</v>
      </c>
      <c r="C119" s="11" t="s">
        <v>1</v>
      </c>
      <c r="D119" s="11" t="s">
        <v>24</v>
      </c>
      <c r="E119" s="11" t="s">
        <v>23</v>
      </c>
      <c r="F119" s="11" t="s">
        <v>39</v>
      </c>
      <c r="G119" s="11" t="s">
        <v>40</v>
      </c>
      <c r="H119" s="11"/>
      <c r="I119" s="11" t="s">
        <v>19</v>
      </c>
      <c r="J119" s="11" t="s">
        <v>28</v>
      </c>
      <c r="K119" s="11" t="s">
        <v>20</v>
      </c>
      <c r="L119" s="11" t="s">
        <v>21</v>
      </c>
      <c r="M119" s="11" t="s">
        <v>22</v>
      </c>
    </row>
    <row r="120" spans="2:13" x14ac:dyDescent="0.3">
      <c r="B120" s="14">
        <v>1</v>
      </c>
      <c r="C120" s="14">
        <v>4</v>
      </c>
      <c r="D120" s="14">
        <f>E120-C120</f>
        <v>0</v>
      </c>
      <c r="E120" s="14">
        <v>4</v>
      </c>
      <c r="F120" s="14">
        <v>1</v>
      </c>
      <c r="G120" s="14"/>
      <c r="H120" s="14"/>
      <c r="I120" s="14">
        <v>0</v>
      </c>
      <c r="J120" s="24">
        <v>60</v>
      </c>
      <c r="K120" s="14">
        <v>1</v>
      </c>
      <c r="L120" s="14"/>
      <c r="M120" s="14">
        <v>1</v>
      </c>
    </row>
    <row r="121" spans="2:13" x14ac:dyDescent="0.3">
      <c r="B121" s="14">
        <v>2</v>
      </c>
      <c r="C121" s="14">
        <v>4</v>
      </c>
      <c r="D121" s="14">
        <f t="shared" ref="D121:D137" si="5">E121-C121</f>
        <v>-1</v>
      </c>
      <c r="E121" s="14">
        <v>3</v>
      </c>
      <c r="F121" s="14">
        <v>1</v>
      </c>
      <c r="G121" s="14"/>
      <c r="H121" s="14"/>
      <c r="I121" s="14">
        <v>1</v>
      </c>
      <c r="J121" s="24">
        <v>70</v>
      </c>
      <c r="K121" s="14"/>
      <c r="L121" s="14"/>
      <c r="M121" s="14">
        <v>1</v>
      </c>
    </row>
    <row r="122" spans="2:13" x14ac:dyDescent="0.3">
      <c r="B122" s="14">
        <v>3</v>
      </c>
      <c r="C122" s="14">
        <v>3</v>
      </c>
      <c r="D122" s="14">
        <f t="shared" si="5"/>
        <v>0</v>
      </c>
      <c r="E122" s="14">
        <v>3</v>
      </c>
      <c r="F122" s="14">
        <v>1</v>
      </c>
      <c r="G122" s="14"/>
      <c r="H122" s="14"/>
      <c r="I122" s="14">
        <v>0</v>
      </c>
      <c r="J122" s="24">
        <v>230</v>
      </c>
      <c r="K122" s="14">
        <v>1</v>
      </c>
      <c r="L122" s="14"/>
      <c r="M122" s="14">
        <v>1</v>
      </c>
    </row>
    <row r="123" spans="2:13" x14ac:dyDescent="0.3">
      <c r="B123" s="14">
        <v>4</v>
      </c>
      <c r="C123" s="14">
        <v>5</v>
      </c>
      <c r="D123" s="14">
        <f t="shared" si="5"/>
        <v>0</v>
      </c>
      <c r="E123" s="14">
        <v>5</v>
      </c>
      <c r="F123" s="14">
        <v>1</v>
      </c>
      <c r="G123" s="14"/>
      <c r="H123" s="14"/>
      <c r="I123" s="14">
        <v>0</v>
      </c>
      <c r="J123" s="24">
        <v>150</v>
      </c>
      <c r="K123" s="14">
        <v>1</v>
      </c>
      <c r="L123" s="14"/>
      <c r="M123" s="14">
        <v>1</v>
      </c>
    </row>
    <row r="124" spans="2:13" x14ac:dyDescent="0.3">
      <c r="B124" s="14">
        <v>5</v>
      </c>
      <c r="C124" s="14">
        <v>4</v>
      </c>
      <c r="D124" s="14">
        <f t="shared" si="5"/>
        <v>0</v>
      </c>
      <c r="E124" s="14">
        <v>4</v>
      </c>
      <c r="F124" s="14">
        <v>1</v>
      </c>
      <c r="G124" s="14"/>
      <c r="H124" s="14"/>
      <c r="I124" s="14">
        <v>0</v>
      </c>
      <c r="J124" s="24">
        <v>40</v>
      </c>
      <c r="K124" s="14">
        <v>1</v>
      </c>
      <c r="L124" s="14"/>
      <c r="M124" s="14">
        <v>1</v>
      </c>
    </row>
    <row r="125" spans="2:13" x14ac:dyDescent="0.3">
      <c r="B125" s="14">
        <v>6</v>
      </c>
      <c r="C125" s="14">
        <v>4</v>
      </c>
      <c r="D125" s="14">
        <f t="shared" si="5"/>
        <v>2</v>
      </c>
      <c r="E125" s="14">
        <v>6</v>
      </c>
      <c r="F125" s="14"/>
      <c r="G125" s="14">
        <v>1</v>
      </c>
      <c r="H125" s="14"/>
      <c r="I125" s="14">
        <v>0</v>
      </c>
      <c r="J125" s="24">
        <v>100</v>
      </c>
      <c r="K125" s="14">
        <v>0</v>
      </c>
      <c r="L125" s="14"/>
      <c r="M125" s="14">
        <v>2</v>
      </c>
    </row>
    <row r="126" spans="2:13" x14ac:dyDescent="0.3">
      <c r="B126" s="14">
        <v>7</v>
      </c>
      <c r="C126" s="14">
        <v>3</v>
      </c>
      <c r="D126" s="14">
        <f t="shared" si="5"/>
        <v>0</v>
      </c>
      <c r="E126" s="14">
        <v>3</v>
      </c>
      <c r="F126" s="14">
        <v>1</v>
      </c>
      <c r="G126" s="14"/>
      <c r="H126" s="14"/>
      <c r="I126" s="14">
        <v>0</v>
      </c>
      <c r="J126" s="24">
        <v>160</v>
      </c>
      <c r="K126" s="14">
        <v>1</v>
      </c>
      <c r="L126" s="14"/>
      <c r="M126" s="14">
        <v>1</v>
      </c>
    </row>
    <row r="127" spans="2:13" x14ac:dyDescent="0.3">
      <c r="B127" s="14">
        <v>8</v>
      </c>
      <c r="C127" s="14">
        <v>3</v>
      </c>
      <c r="D127" s="14">
        <f t="shared" si="5"/>
        <v>0</v>
      </c>
      <c r="E127" s="14">
        <v>3</v>
      </c>
      <c r="F127" s="14">
        <v>1</v>
      </c>
      <c r="G127" s="14"/>
      <c r="H127" s="14"/>
      <c r="I127" s="14">
        <v>0</v>
      </c>
      <c r="J127" s="24">
        <v>160</v>
      </c>
      <c r="K127" s="14">
        <v>1</v>
      </c>
      <c r="L127" s="14"/>
      <c r="M127" s="14">
        <v>1</v>
      </c>
    </row>
    <row r="128" spans="2:13" x14ac:dyDescent="0.3">
      <c r="B128" s="14">
        <v>9</v>
      </c>
      <c r="C128" s="14">
        <v>4</v>
      </c>
      <c r="D128" s="14">
        <f t="shared" si="5"/>
        <v>0</v>
      </c>
      <c r="E128" s="14">
        <v>4</v>
      </c>
      <c r="F128" s="14">
        <v>1</v>
      </c>
      <c r="G128" s="14"/>
      <c r="H128" s="14"/>
      <c r="I128" s="14">
        <v>1</v>
      </c>
      <c r="J128" s="24">
        <v>40</v>
      </c>
      <c r="K128" s="14"/>
      <c r="L128" s="14"/>
      <c r="M128" s="14">
        <v>2</v>
      </c>
    </row>
    <row r="129" spans="2:13" x14ac:dyDescent="0.3">
      <c r="B129" s="14">
        <v>10</v>
      </c>
      <c r="C129" s="14">
        <v>5</v>
      </c>
      <c r="D129" s="14">
        <f t="shared" si="5"/>
        <v>0</v>
      </c>
      <c r="E129" s="14">
        <v>5</v>
      </c>
      <c r="F129" s="14">
        <v>1</v>
      </c>
      <c r="G129" s="14"/>
      <c r="H129" s="14"/>
      <c r="I129" s="14">
        <v>1</v>
      </c>
      <c r="J129" s="24">
        <v>10</v>
      </c>
      <c r="K129" s="14"/>
      <c r="L129" s="14"/>
      <c r="M129" s="14">
        <v>2</v>
      </c>
    </row>
    <row r="130" spans="2:13" x14ac:dyDescent="0.3">
      <c r="B130" s="14">
        <v>11</v>
      </c>
      <c r="C130" s="14">
        <v>4</v>
      </c>
      <c r="D130" s="14">
        <f t="shared" si="5"/>
        <v>-1</v>
      </c>
      <c r="E130" s="14">
        <v>3</v>
      </c>
      <c r="F130" s="14"/>
      <c r="G130" s="14">
        <v>1</v>
      </c>
      <c r="H130" s="14"/>
      <c r="I130" s="14">
        <v>1</v>
      </c>
      <c r="J130" s="24">
        <v>60</v>
      </c>
      <c r="K130" s="14"/>
      <c r="L130" s="14"/>
      <c r="M130" s="14">
        <v>1</v>
      </c>
    </row>
    <row r="131" spans="2:13" x14ac:dyDescent="0.3">
      <c r="B131" s="14">
        <v>12</v>
      </c>
      <c r="C131" s="14">
        <v>4</v>
      </c>
      <c r="D131" s="14">
        <f t="shared" si="5"/>
        <v>1</v>
      </c>
      <c r="E131" s="14">
        <v>5</v>
      </c>
      <c r="F131" s="14"/>
      <c r="G131" s="14">
        <v>1</v>
      </c>
      <c r="H131" s="14"/>
      <c r="I131" s="14">
        <v>0</v>
      </c>
      <c r="J131" s="24">
        <v>180</v>
      </c>
      <c r="K131" s="14">
        <v>0</v>
      </c>
      <c r="L131" s="14"/>
      <c r="M131" s="14">
        <v>1</v>
      </c>
    </row>
    <row r="132" spans="2:13" x14ac:dyDescent="0.3">
      <c r="B132" s="14">
        <v>13</v>
      </c>
      <c r="C132" s="14">
        <v>5</v>
      </c>
      <c r="D132" s="14">
        <f t="shared" si="5"/>
        <v>0</v>
      </c>
      <c r="E132" s="14">
        <v>5</v>
      </c>
      <c r="F132" s="14">
        <v>1</v>
      </c>
      <c r="G132" s="14"/>
      <c r="H132" s="14"/>
      <c r="I132" s="14">
        <v>1</v>
      </c>
      <c r="J132" s="24">
        <v>15</v>
      </c>
      <c r="K132" s="14"/>
      <c r="L132" s="14"/>
      <c r="M132" s="14">
        <v>2</v>
      </c>
    </row>
    <row r="133" spans="2:13" x14ac:dyDescent="0.3">
      <c r="B133" s="14">
        <v>14</v>
      </c>
      <c r="C133" s="14">
        <v>4</v>
      </c>
      <c r="D133" s="14">
        <f t="shared" si="5"/>
        <v>0</v>
      </c>
      <c r="E133" s="14">
        <v>4</v>
      </c>
      <c r="F133" s="14"/>
      <c r="G133" s="14">
        <v>1</v>
      </c>
      <c r="H133" s="14"/>
      <c r="I133" s="14">
        <v>0</v>
      </c>
      <c r="J133" s="24">
        <v>160</v>
      </c>
      <c r="K133" s="14">
        <v>1</v>
      </c>
      <c r="L133" s="14"/>
      <c r="M133" s="14">
        <v>1</v>
      </c>
    </row>
    <row r="134" spans="2:13" x14ac:dyDescent="0.3">
      <c r="B134" s="14">
        <v>15</v>
      </c>
      <c r="C134" s="14">
        <v>3</v>
      </c>
      <c r="D134" s="14">
        <f t="shared" si="5"/>
        <v>0</v>
      </c>
      <c r="E134" s="14">
        <v>3</v>
      </c>
      <c r="F134" s="14">
        <v>1</v>
      </c>
      <c r="G134" s="14"/>
      <c r="H134" s="14"/>
      <c r="I134" s="14">
        <v>1</v>
      </c>
      <c r="J134" s="24">
        <v>160</v>
      </c>
      <c r="K134" s="14"/>
      <c r="L134" s="14"/>
      <c r="M134" s="14">
        <v>2</v>
      </c>
    </row>
    <row r="135" spans="2:13" x14ac:dyDescent="0.3">
      <c r="B135" s="14">
        <v>16</v>
      </c>
      <c r="C135" s="14">
        <v>3</v>
      </c>
      <c r="D135" s="14">
        <f t="shared" si="5"/>
        <v>-1</v>
      </c>
      <c r="E135" s="14">
        <v>2</v>
      </c>
      <c r="F135" s="14">
        <v>1</v>
      </c>
      <c r="G135" s="14"/>
      <c r="H135" s="14"/>
      <c r="I135" s="14">
        <v>1</v>
      </c>
      <c r="J135" s="24">
        <v>110</v>
      </c>
      <c r="K135" s="14"/>
      <c r="L135" s="14"/>
      <c r="M135" s="14">
        <v>1</v>
      </c>
    </row>
    <row r="136" spans="2:13" x14ac:dyDescent="0.3">
      <c r="B136" s="14">
        <v>17</v>
      </c>
      <c r="C136" s="14">
        <v>4</v>
      </c>
      <c r="D136" s="14">
        <f t="shared" si="5"/>
        <v>0</v>
      </c>
      <c r="E136" s="14">
        <v>4</v>
      </c>
      <c r="F136" s="14">
        <v>1</v>
      </c>
      <c r="G136" s="14"/>
      <c r="H136" s="14"/>
      <c r="I136" s="14">
        <v>0</v>
      </c>
      <c r="J136" s="24">
        <v>40</v>
      </c>
      <c r="K136" s="14">
        <v>1</v>
      </c>
      <c r="L136" s="14"/>
      <c r="M136" s="14">
        <v>1</v>
      </c>
    </row>
    <row r="137" spans="2:13" x14ac:dyDescent="0.3">
      <c r="B137" s="14">
        <v>18</v>
      </c>
      <c r="C137" s="14">
        <v>4</v>
      </c>
      <c r="D137" s="14">
        <f t="shared" si="5"/>
        <v>0</v>
      </c>
      <c r="E137" s="14">
        <v>4</v>
      </c>
      <c r="F137" s="14">
        <v>1</v>
      </c>
      <c r="G137" s="14"/>
      <c r="H137" s="14"/>
      <c r="I137" s="14">
        <v>1</v>
      </c>
      <c r="J137" s="24">
        <v>70</v>
      </c>
      <c r="K137" s="14"/>
      <c r="L137" s="14"/>
      <c r="M137" s="14">
        <v>2</v>
      </c>
    </row>
    <row r="138" spans="2:13" x14ac:dyDescent="0.3">
      <c r="C138" s="11">
        <f t="shared" ref="C138:I138" si="6">SUM(C120:C137)</f>
        <v>70</v>
      </c>
      <c r="D138" s="11">
        <f t="shared" si="6"/>
        <v>0</v>
      </c>
      <c r="E138" s="11">
        <f t="shared" si="6"/>
        <v>70</v>
      </c>
      <c r="F138" s="11">
        <f t="shared" si="6"/>
        <v>14</v>
      </c>
      <c r="G138" s="11">
        <f t="shared" si="6"/>
        <v>4</v>
      </c>
      <c r="H138" s="11"/>
      <c r="I138" s="11">
        <f t="shared" si="6"/>
        <v>8</v>
      </c>
      <c r="J138" s="11"/>
      <c r="K138" s="30">
        <f>SUM(K120:K137)/COUNTA(K120:K137)</f>
        <v>0.8</v>
      </c>
      <c r="L138" s="30" t="e">
        <f>SUM(L120:L137)/COUNTA(L120:L137)</f>
        <v>#DIV/0!</v>
      </c>
      <c r="M138" s="16">
        <f>AVERAGE(M120:M137)</f>
        <v>1.3333333333333333</v>
      </c>
    </row>
    <row r="140" spans="2:13" x14ac:dyDescent="0.3">
      <c r="B140" t="s">
        <v>30</v>
      </c>
    </row>
    <row r="141" spans="2:13" x14ac:dyDescent="0.3">
      <c r="B141" s="20">
        <v>45530</v>
      </c>
      <c r="C141" s="12" t="s">
        <v>25</v>
      </c>
      <c r="D141" s="17" t="s">
        <v>27</v>
      </c>
      <c r="E141" s="12">
        <v>78</v>
      </c>
      <c r="F141" s="12">
        <v>17</v>
      </c>
      <c r="G141" s="12">
        <v>0</v>
      </c>
      <c r="H141" s="12"/>
      <c r="I141" s="12">
        <v>12</v>
      </c>
      <c r="J141" s="12"/>
      <c r="K141" s="13">
        <v>0.75</v>
      </c>
      <c r="L141" s="13">
        <v>0.5</v>
      </c>
      <c r="M141" s="12" t="s">
        <v>42</v>
      </c>
    </row>
    <row r="142" spans="2:13" x14ac:dyDescent="0.3">
      <c r="B142" s="11" t="s">
        <v>2</v>
      </c>
      <c r="C142" s="11" t="s">
        <v>1</v>
      </c>
      <c r="D142" s="11" t="s">
        <v>24</v>
      </c>
      <c r="E142" s="11" t="s">
        <v>23</v>
      </c>
      <c r="F142" s="11" t="s">
        <v>39</v>
      </c>
      <c r="G142" s="11" t="s">
        <v>40</v>
      </c>
      <c r="H142" s="11"/>
      <c r="I142" s="11" t="s">
        <v>19</v>
      </c>
      <c r="J142" s="11" t="s">
        <v>28</v>
      </c>
      <c r="K142" s="11" t="s">
        <v>20</v>
      </c>
      <c r="L142" s="11" t="s">
        <v>21</v>
      </c>
      <c r="M142" s="11" t="s">
        <v>22</v>
      </c>
    </row>
    <row r="143" spans="2:13" x14ac:dyDescent="0.3">
      <c r="B143" s="14">
        <v>1</v>
      </c>
      <c r="C143" s="14">
        <v>4</v>
      </c>
      <c r="D143" s="14">
        <f>E143-C143</f>
        <v>3</v>
      </c>
      <c r="E143" s="14">
        <v>7</v>
      </c>
      <c r="F143" s="14">
        <v>0</v>
      </c>
      <c r="G143" s="14">
        <v>1</v>
      </c>
      <c r="H143" s="14"/>
      <c r="I143" s="14">
        <v>0</v>
      </c>
      <c r="J143" s="24">
        <v>160</v>
      </c>
      <c r="K143" s="14">
        <v>0</v>
      </c>
      <c r="L143" s="14"/>
      <c r="M143" s="14">
        <v>3</v>
      </c>
    </row>
    <row r="144" spans="2:13" x14ac:dyDescent="0.3">
      <c r="B144" s="14">
        <v>2</v>
      </c>
      <c r="C144" s="14">
        <v>5</v>
      </c>
      <c r="D144" s="14">
        <f t="shared" ref="D144:D160" si="7">E144-C144</f>
        <v>-1</v>
      </c>
      <c r="E144" s="14">
        <v>4</v>
      </c>
      <c r="F144" s="14">
        <v>1</v>
      </c>
      <c r="G144" s="14"/>
      <c r="H144" s="14"/>
      <c r="I144" s="14">
        <v>1</v>
      </c>
      <c r="J144" s="24">
        <v>140</v>
      </c>
      <c r="K144" s="14"/>
      <c r="L144" s="14"/>
      <c r="M144" s="14">
        <v>2</v>
      </c>
    </row>
    <row r="145" spans="2:13" x14ac:dyDescent="0.3">
      <c r="B145" s="14">
        <v>3</v>
      </c>
      <c r="C145" s="14">
        <v>3</v>
      </c>
      <c r="D145" s="14">
        <f t="shared" si="7"/>
        <v>1</v>
      </c>
      <c r="E145" s="14">
        <v>4</v>
      </c>
      <c r="F145" s="14">
        <v>0</v>
      </c>
      <c r="G145" s="14">
        <v>1</v>
      </c>
      <c r="H145" s="14"/>
      <c r="I145" s="14">
        <v>0</v>
      </c>
      <c r="J145" s="24">
        <v>175</v>
      </c>
      <c r="K145" s="14"/>
      <c r="L145" s="14"/>
      <c r="M145" s="14">
        <v>2</v>
      </c>
    </row>
    <row r="146" spans="2:13" x14ac:dyDescent="0.3">
      <c r="B146" s="14">
        <v>4</v>
      </c>
      <c r="C146" s="14">
        <v>4</v>
      </c>
      <c r="D146" s="14">
        <f t="shared" si="7"/>
        <v>0</v>
      </c>
      <c r="E146" s="14">
        <v>4</v>
      </c>
      <c r="F146" s="14">
        <v>1</v>
      </c>
      <c r="G146" s="14"/>
      <c r="H146" s="14"/>
      <c r="I146" s="14">
        <v>0</v>
      </c>
      <c r="J146" s="24">
        <v>106</v>
      </c>
      <c r="K146" s="14">
        <v>1</v>
      </c>
      <c r="L146" s="14"/>
      <c r="M146" s="14">
        <v>1</v>
      </c>
    </row>
    <row r="147" spans="2:13" x14ac:dyDescent="0.3">
      <c r="B147" s="14">
        <v>5</v>
      </c>
      <c r="C147" s="14">
        <v>5</v>
      </c>
      <c r="D147" s="14">
        <f t="shared" si="7"/>
        <v>1</v>
      </c>
      <c r="E147" s="14">
        <v>6</v>
      </c>
      <c r="F147" s="14">
        <v>1</v>
      </c>
      <c r="G147" s="14"/>
      <c r="H147" s="14"/>
      <c r="I147" s="14">
        <v>0</v>
      </c>
      <c r="J147" s="24">
        <v>105</v>
      </c>
      <c r="K147" s="14">
        <v>0</v>
      </c>
      <c r="L147" s="14"/>
      <c r="M147" s="14">
        <v>2</v>
      </c>
    </row>
    <row r="148" spans="2:13" x14ac:dyDescent="0.3">
      <c r="B148" s="14">
        <v>6</v>
      </c>
      <c r="C148" s="14">
        <v>3</v>
      </c>
      <c r="D148" s="14">
        <f t="shared" si="7"/>
        <v>0</v>
      </c>
      <c r="E148" s="14">
        <v>3</v>
      </c>
      <c r="F148" s="14">
        <v>1</v>
      </c>
      <c r="G148" s="14"/>
      <c r="H148" s="14"/>
      <c r="I148" s="14">
        <v>0</v>
      </c>
      <c r="J148" s="24">
        <v>205</v>
      </c>
      <c r="K148" s="14">
        <v>1</v>
      </c>
      <c r="L148" s="14"/>
      <c r="M148" s="14">
        <v>1</v>
      </c>
    </row>
    <row r="149" spans="2:13" x14ac:dyDescent="0.3">
      <c r="B149" s="14">
        <v>7</v>
      </c>
      <c r="C149" s="14">
        <v>4</v>
      </c>
      <c r="D149" s="14">
        <f t="shared" si="7"/>
        <v>0</v>
      </c>
      <c r="E149" s="14">
        <v>4</v>
      </c>
      <c r="F149" s="14">
        <v>1</v>
      </c>
      <c r="G149" s="14"/>
      <c r="H149" s="14"/>
      <c r="I149" s="14">
        <v>0</v>
      </c>
      <c r="J149" s="24">
        <v>35</v>
      </c>
      <c r="K149" s="14">
        <v>1</v>
      </c>
      <c r="L149" s="14"/>
      <c r="M149" s="14">
        <v>1</v>
      </c>
    </row>
    <row r="150" spans="2:13" x14ac:dyDescent="0.3">
      <c r="B150" s="14">
        <v>8</v>
      </c>
      <c r="C150" s="14">
        <v>4</v>
      </c>
      <c r="D150" s="14">
        <f t="shared" si="7"/>
        <v>0</v>
      </c>
      <c r="E150" s="14">
        <v>4</v>
      </c>
      <c r="F150" s="14">
        <v>1</v>
      </c>
      <c r="G150" s="14"/>
      <c r="H150" s="14"/>
      <c r="I150" s="14">
        <v>1</v>
      </c>
      <c r="J150" s="24">
        <v>40</v>
      </c>
      <c r="K150" s="14"/>
      <c r="L150" s="14"/>
      <c r="M150" s="14">
        <v>2</v>
      </c>
    </row>
    <row r="151" spans="2:13" x14ac:dyDescent="0.3">
      <c r="B151" s="14">
        <v>9</v>
      </c>
      <c r="C151" s="14">
        <v>4</v>
      </c>
      <c r="D151" s="14">
        <f t="shared" si="7"/>
        <v>0</v>
      </c>
      <c r="E151" s="14">
        <v>4</v>
      </c>
      <c r="F151" s="14">
        <v>1</v>
      </c>
      <c r="G151" s="14"/>
      <c r="H151" s="14"/>
      <c r="I151" s="14">
        <v>1</v>
      </c>
      <c r="J151" s="24">
        <v>97</v>
      </c>
      <c r="K151" s="14"/>
      <c r="L151" s="14"/>
      <c r="M151" s="14">
        <v>2</v>
      </c>
    </row>
    <row r="152" spans="2:13" x14ac:dyDescent="0.3">
      <c r="B152" s="14">
        <v>10</v>
      </c>
      <c r="C152" s="14">
        <v>4</v>
      </c>
      <c r="D152" s="14">
        <f t="shared" si="7"/>
        <v>-4</v>
      </c>
      <c r="E152" s="14"/>
      <c r="F152" s="14"/>
      <c r="G152" s="14"/>
      <c r="H152" s="14"/>
      <c r="I152" s="14"/>
      <c r="J152" s="24"/>
      <c r="K152" s="14"/>
      <c r="L152" s="14"/>
      <c r="M152" s="14"/>
    </row>
    <row r="153" spans="2:13" x14ac:dyDescent="0.3">
      <c r="B153" s="14">
        <v>11</v>
      </c>
      <c r="C153" s="14">
        <v>4</v>
      </c>
      <c r="D153" s="14">
        <f t="shared" si="7"/>
        <v>-4</v>
      </c>
      <c r="E153" s="14"/>
      <c r="F153" s="14"/>
      <c r="G153" s="14"/>
      <c r="H153" s="14"/>
      <c r="I153" s="14"/>
      <c r="J153" s="24"/>
      <c r="K153" s="14"/>
      <c r="L153" s="14"/>
      <c r="M153" s="14"/>
    </row>
    <row r="154" spans="2:13" x14ac:dyDescent="0.3">
      <c r="B154" s="14">
        <v>12</v>
      </c>
      <c r="C154" s="14">
        <v>3</v>
      </c>
      <c r="D154" s="14">
        <f t="shared" si="7"/>
        <v>-3</v>
      </c>
      <c r="E154" s="14"/>
      <c r="F154" s="14"/>
      <c r="G154" s="14"/>
      <c r="H154" s="14"/>
      <c r="I154" s="14"/>
      <c r="J154" s="24"/>
      <c r="K154" s="14"/>
      <c r="L154" s="14"/>
      <c r="M154" s="14"/>
    </row>
    <row r="155" spans="2:13" x14ac:dyDescent="0.3">
      <c r="B155" s="14">
        <v>13</v>
      </c>
      <c r="C155" s="14">
        <v>4</v>
      </c>
      <c r="D155" s="14">
        <f t="shared" si="7"/>
        <v>-4</v>
      </c>
      <c r="E155" s="14"/>
      <c r="F155" s="14"/>
      <c r="G155" s="14"/>
      <c r="H155" s="14"/>
      <c r="I155" s="14"/>
      <c r="J155" s="24"/>
      <c r="K155" s="14"/>
      <c r="L155" s="14"/>
      <c r="M155" s="14"/>
    </row>
    <row r="156" spans="2:13" x14ac:dyDescent="0.3">
      <c r="B156" s="14">
        <v>14</v>
      </c>
      <c r="C156" s="14">
        <v>5</v>
      </c>
      <c r="D156" s="14">
        <f t="shared" si="7"/>
        <v>-5</v>
      </c>
      <c r="E156" s="14"/>
      <c r="F156" s="14"/>
      <c r="G156" s="14"/>
      <c r="H156" s="14"/>
      <c r="I156" s="14"/>
      <c r="J156" s="24"/>
      <c r="K156" s="14"/>
      <c r="L156" s="14"/>
      <c r="M156" s="14"/>
    </row>
    <row r="157" spans="2:13" x14ac:dyDescent="0.3">
      <c r="B157" s="14">
        <v>15</v>
      </c>
      <c r="C157" s="14">
        <v>4</v>
      </c>
      <c r="D157" s="14">
        <f t="shared" si="7"/>
        <v>-4</v>
      </c>
      <c r="E157" s="14"/>
      <c r="F157" s="14"/>
      <c r="G157" s="14"/>
      <c r="H157" s="14"/>
      <c r="I157" s="14"/>
      <c r="J157" s="24"/>
      <c r="K157" s="14"/>
      <c r="L157" s="14"/>
      <c r="M157" s="14"/>
    </row>
    <row r="158" spans="2:13" x14ac:dyDescent="0.3">
      <c r="B158" s="14">
        <v>16</v>
      </c>
      <c r="C158" s="14">
        <v>3</v>
      </c>
      <c r="D158" s="14">
        <f t="shared" si="7"/>
        <v>-3</v>
      </c>
      <c r="E158" s="14"/>
      <c r="F158" s="14"/>
      <c r="G158" s="14"/>
      <c r="H158" s="14"/>
      <c r="I158" s="14"/>
      <c r="J158" s="24"/>
      <c r="K158" s="14"/>
      <c r="L158" s="14"/>
      <c r="M158" s="14"/>
    </row>
    <row r="159" spans="2:13" x14ac:dyDescent="0.3">
      <c r="B159" s="14">
        <v>17</v>
      </c>
      <c r="C159" s="14">
        <v>4</v>
      </c>
      <c r="D159" s="14">
        <f t="shared" si="7"/>
        <v>-4</v>
      </c>
      <c r="E159" s="14"/>
      <c r="F159" s="14"/>
      <c r="G159" s="14"/>
      <c r="H159" s="14"/>
      <c r="I159" s="14"/>
      <c r="J159" s="24"/>
      <c r="K159" s="14"/>
      <c r="L159" s="14"/>
      <c r="M159" s="14"/>
    </row>
    <row r="160" spans="2:13" x14ac:dyDescent="0.3">
      <c r="B160" s="14">
        <v>18</v>
      </c>
      <c r="C160" s="14">
        <v>5</v>
      </c>
      <c r="D160" s="14">
        <f t="shared" si="7"/>
        <v>-5</v>
      </c>
      <c r="E160" s="14"/>
      <c r="F160" s="14"/>
      <c r="G160" s="14"/>
      <c r="H160" s="14"/>
      <c r="I160" s="14"/>
      <c r="J160" s="24"/>
      <c r="K160" s="14"/>
      <c r="L160" s="14"/>
      <c r="M160" s="14"/>
    </row>
    <row r="161" spans="2:17" x14ac:dyDescent="0.3">
      <c r="C161" s="11">
        <f t="shared" ref="C161:I161" si="8">SUM(C143:C160)</f>
        <v>72</v>
      </c>
      <c r="D161" s="11">
        <f t="shared" si="8"/>
        <v>-32</v>
      </c>
      <c r="E161" s="11">
        <f t="shared" si="8"/>
        <v>40</v>
      </c>
      <c r="F161" s="11">
        <f t="shared" si="8"/>
        <v>7</v>
      </c>
      <c r="G161" s="11">
        <f t="shared" si="8"/>
        <v>2</v>
      </c>
      <c r="H161" s="11"/>
      <c r="I161" s="11">
        <f t="shared" si="8"/>
        <v>3</v>
      </c>
      <c r="J161" s="11"/>
      <c r="K161" s="30">
        <f>SUM(K143:K160)/COUNTA(K143:K160)</f>
        <v>0.6</v>
      </c>
      <c r="L161" s="30" t="e">
        <f>SUM(L143:L160)/COUNTA(L143:L160)</f>
        <v>#DIV/0!</v>
      </c>
      <c r="M161" s="16">
        <f>AVERAGE(M143:M160)</f>
        <v>1.7777777777777777</v>
      </c>
    </row>
    <row r="163" spans="2:17" x14ac:dyDescent="0.3">
      <c r="B163" t="s">
        <v>46</v>
      </c>
    </row>
    <row r="164" spans="2:17" x14ac:dyDescent="0.3">
      <c r="B164" s="20">
        <v>45549</v>
      </c>
      <c r="C164" s="12" t="s">
        <v>25</v>
      </c>
      <c r="D164" s="17" t="s">
        <v>27</v>
      </c>
      <c r="E164" s="12">
        <v>78</v>
      </c>
      <c r="F164" s="12">
        <v>17</v>
      </c>
      <c r="G164" s="12">
        <v>0</v>
      </c>
      <c r="H164" s="12"/>
      <c r="I164" s="12">
        <v>12</v>
      </c>
      <c r="J164" s="12"/>
      <c r="K164" s="13">
        <v>0.75</v>
      </c>
      <c r="L164" s="13">
        <v>0.5</v>
      </c>
      <c r="M164" s="12" t="s">
        <v>42</v>
      </c>
    </row>
    <row r="165" spans="2:17" x14ac:dyDescent="0.3">
      <c r="B165" s="11" t="s">
        <v>2</v>
      </c>
      <c r="C165" s="11" t="s">
        <v>1</v>
      </c>
      <c r="D165" s="11" t="s">
        <v>24</v>
      </c>
      <c r="E165" s="11" t="s">
        <v>23</v>
      </c>
      <c r="F165" s="11" t="s">
        <v>39</v>
      </c>
      <c r="G165" s="11" t="s">
        <v>40</v>
      </c>
      <c r="H165" s="11"/>
      <c r="I165" s="11" t="s">
        <v>19</v>
      </c>
      <c r="J165" s="11" t="s">
        <v>28</v>
      </c>
      <c r="K165" s="11" t="s">
        <v>20</v>
      </c>
      <c r="L165" s="11" t="s">
        <v>21</v>
      </c>
      <c r="M165" s="11" t="s">
        <v>22</v>
      </c>
    </row>
    <row r="166" spans="2:17" x14ac:dyDescent="0.3">
      <c r="B166" s="14">
        <v>1</v>
      </c>
      <c r="C166" s="14">
        <v>4</v>
      </c>
      <c r="D166" s="14">
        <f>E166-C166</f>
        <v>1</v>
      </c>
      <c r="E166" s="14">
        <v>5</v>
      </c>
      <c r="F166" s="14">
        <v>1</v>
      </c>
      <c r="G166" s="14"/>
      <c r="H166" s="14"/>
      <c r="I166" s="14">
        <v>0</v>
      </c>
      <c r="J166" s="24">
        <v>93</v>
      </c>
      <c r="K166" s="14"/>
      <c r="L166" s="14"/>
      <c r="M166" s="14">
        <v>1</v>
      </c>
      <c r="P166" t="s">
        <v>47</v>
      </c>
      <c r="Q166" s="34">
        <v>0.5</v>
      </c>
    </row>
    <row r="167" spans="2:17" x14ac:dyDescent="0.3">
      <c r="B167" s="14">
        <v>2</v>
      </c>
      <c r="C167" s="14">
        <v>4</v>
      </c>
      <c r="D167" s="14">
        <f t="shared" ref="D167:D183" si="9">E167-C167</f>
        <v>1</v>
      </c>
      <c r="E167" s="14">
        <v>5</v>
      </c>
      <c r="F167" s="14">
        <v>0</v>
      </c>
      <c r="G167" s="14">
        <v>1</v>
      </c>
      <c r="H167" s="14"/>
      <c r="I167" s="14">
        <v>0</v>
      </c>
      <c r="J167" s="24">
        <v>290</v>
      </c>
      <c r="K167" s="14"/>
      <c r="L167" s="14"/>
      <c r="M167" s="14">
        <v>2</v>
      </c>
      <c r="P167" t="s">
        <v>48</v>
      </c>
      <c r="Q167" s="34">
        <v>0.25</v>
      </c>
    </row>
    <row r="168" spans="2:17" x14ac:dyDescent="0.3">
      <c r="B168" s="14">
        <v>3</v>
      </c>
      <c r="C168" s="14">
        <v>5</v>
      </c>
      <c r="D168" s="14">
        <f t="shared" si="9"/>
        <v>0</v>
      </c>
      <c r="E168" s="14">
        <v>5</v>
      </c>
      <c r="F168" s="14">
        <v>0</v>
      </c>
      <c r="G168" s="14">
        <v>1</v>
      </c>
      <c r="H168" s="14"/>
      <c r="I168" s="14">
        <v>0</v>
      </c>
      <c r="J168" s="24">
        <v>270</v>
      </c>
      <c r="K168" s="14"/>
      <c r="L168" s="14"/>
      <c r="M168" s="14">
        <v>0</v>
      </c>
      <c r="P168" t="s">
        <v>49</v>
      </c>
      <c r="Q168" s="34">
        <v>0.25</v>
      </c>
    </row>
    <row r="169" spans="2:17" x14ac:dyDescent="0.3">
      <c r="B169" s="14">
        <v>4</v>
      </c>
      <c r="C169" s="14">
        <v>3</v>
      </c>
      <c r="D169" s="14">
        <f t="shared" si="9"/>
        <v>2</v>
      </c>
      <c r="E169" s="14">
        <v>5</v>
      </c>
      <c r="F169" s="14">
        <v>0</v>
      </c>
      <c r="G169" s="14">
        <v>1</v>
      </c>
      <c r="H169" s="14"/>
      <c r="I169" s="14">
        <v>0</v>
      </c>
      <c r="J169" s="24">
        <v>147</v>
      </c>
      <c r="K169" s="14"/>
      <c r="L169" s="14">
        <v>0</v>
      </c>
      <c r="M169" s="14">
        <v>1</v>
      </c>
    </row>
    <row r="170" spans="2:17" x14ac:dyDescent="0.3">
      <c r="B170" s="14">
        <v>5</v>
      </c>
      <c r="C170" s="14">
        <v>5</v>
      </c>
      <c r="D170" s="14">
        <f t="shared" si="9"/>
        <v>-1</v>
      </c>
      <c r="E170" s="14">
        <v>4</v>
      </c>
      <c r="F170" s="14">
        <v>1</v>
      </c>
      <c r="G170" s="14"/>
      <c r="H170" s="14"/>
      <c r="I170" s="14">
        <v>1</v>
      </c>
      <c r="J170" s="24">
        <v>170</v>
      </c>
      <c r="K170" s="14"/>
      <c r="L170" s="14"/>
      <c r="M170" s="14">
        <v>1</v>
      </c>
    </row>
    <row r="171" spans="2:17" x14ac:dyDescent="0.3">
      <c r="B171" s="14">
        <v>6</v>
      </c>
      <c r="C171" s="14">
        <v>4</v>
      </c>
      <c r="D171" s="14">
        <f t="shared" si="9"/>
        <v>1</v>
      </c>
      <c r="E171" s="14">
        <v>5</v>
      </c>
      <c r="F171" s="14">
        <v>1</v>
      </c>
      <c r="G171" s="14"/>
      <c r="H171" s="14"/>
      <c r="I171" s="14">
        <v>0</v>
      </c>
      <c r="J171" s="24">
        <v>140</v>
      </c>
      <c r="K171" s="14"/>
      <c r="L171" s="14">
        <v>0</v>
      </c>
      <c r="M171" s="14">
        <v>2</v>
      </c>
    </row>
    <row r="172" spans="2:17" x14ac:dyDescent="0.3">
      <c r="B172" s="14">
        <v>7</v>
      </c>
      <c r="C172" s="14">
        <v>3</v>
      </c>
      <c r="D172" s="14">
        <f t="shared" si="9"/>
        <v>1</v>
      </c>
      <c r="E172" s="14">
        <v>4</v>
      </c>
      <c r="F172" s="14">
        <v>0</v>
      </c>
      <c r="G172" s="14">
        <v>1</v>
      </c>
      <c r="H172" s="14"/>
      <c r="I172" s="14">
        <v>0</v>
      </c>
      <c r="J172" s="24">
        <v>160</v>
      </c>
      <c r="K172" s="14"/>
      <c r="L172" s="14"/>
      <c r="M172" s="14">
        <v>2</v>
      </c>
    </row>
    <row r="173" spans="2:17" x14ac:dyDescent="0.3">
      <c r="B173" s="14">
        <v>8</v>
      </c>
      <c r="C173" s="14">
        <v>4</v>
      </c>
      <c r="D173" s="14">
        <f t="shared" si="9"/>
        <v>3</v>
      </c>
      <c r="E173" s="14">
        <v>7</v>
      </c>
      <c r="F173" s="14">
        <v>0</v>
      </c>
      <c r="G173" s="14">
        <v>1</v>
      </c>
      <c r="H173" s="14"/>
      <c r="I173" s="14">
        <v>0</v>
      </c>
      <c r="J173" s="24">
        <v>230</v>
      </c>
      <c r="K173" s="14"/>
      <c r="L173" s="14"/>
      <c r="M173" s="14">
        <v>2</v>
      </c>
    </row>
    <row r="174" spans="2:17" x14ac:dyDescent="0.3">
      <c r="B174" s="14">
        <v>9</v>
      </c>
      <c r="C174" s="14">
        <v>4</v>
      </c>
      <c r="D174" s="14">
        <f t="shared" si="9"/>
        <v>0</v>
      </c>
      <c r="E174" s="14">
        <v>4</v>
      </c>
      <c r="F174" s="14">
        <v>1</v>
      </c>
      <c r="G174" s="14"/>
      <c r="H174" s="14"/>
      <c r="I174" s="14">
        <v>1</v>
      </c>
      <c r="J174" s="24">
        <v>150</v>
      </c>
      <c r="K174" s="14"/>
      <c r="L174" s="14"/>
      <c r="M174" s="14">
        <v>2</v>
      </c>
    </row>
    <row r="175" spans="2:17" x14ac:dyDescent="0.3">
      <c r="B175" s="14">
        <v>10</v>
      </c>
      <c r="C175" s="14">
        <v>5</v>
      </c>
      <c r="D175" s="14">
        <f t="shared" si="9"/>
        <v>2</v>
      </c>
      <c r="E175" s="14">
        <v>7</v>
      </c>
      <c r="F175" s="14">
        <v>1</v>
      </c>
      <c r="G175" s="14"/>
      <c r="H175" s="14"/>
      <c r="I175" s="14">
        <v>0</v>
      </c>
      <c r="J175" s="24">
        <v>140</v>
      </c>
      <c r="K175" s="14">
        <v>0</v>
      </c>
      <c r="L175" s="14"/>
      <c r="M175" s="14">
        <v>3</v>
      </c>
    </row>
    <row r="176" spans="2:17" x14ac:dyDescent="0.3">
      <c r="B176" s="14">
        <v>11</v>
      </c>
      <c r="C176" s="14">
        <v>3</v>
      </c>
      <c r="D176" s="14">
        <f t="shared" si="9"/>
        <v>0</v>
      </c>
      <c r="E176" s="14">
        <v>3</v>
      </c>
      <c r="F176" s="14">
        <v>1</v>
      </c>
      <c r="G176" s="14"/>
      <c r="H176" s="14"/>
      <c r="I176" s="14">
        <v>0</v>
      </c>
      <c r="J176" s="24">
        <v>236</v>
      </c>
      <c r="K176" s="14">
        <v>1</v>
      </c>
      <c r="L176" s="14"/>
      <c r="M176" s="14">
        <v>1</v>
      </c>
    </row>
    <row r="177" spans="2:13" x14ac:dyDescent="0.3">
      <c r="B177" s="14">
        <v>12</v>
      </c>
      <c r="C177" s="14">
        <v>4</v>
      </c>
      <c r="D177" s="14">
        <f t="shared" si="9"/>
        <v>1</v>
      </c>
      <c r="E177" s="14">
        <v>5</v>
      </c>
      <c r="F177" s="14">
        <v>0</v>
      </c>
      <c r="G177" s="14"/>
      <c r="H177" s="14"/>
      <c r="I177" s="14">
        <v>0</v>
      </c>
      <c r="J177" s="24">
        <v>250</v>
      </c>
      <c r="K177" s="14">
        <v>0</v>
      </c>
      <c r="L177" s="14"/>
      <c r="M177" s="14">
        <v>2</v>
      </c>
    </row>
    <row r="178" spans="2:13" x14ac:dyDescent="0.3">
      <c r="B178" s="14">
        <v>13</v>
      </c>
      <c r="C178" s="14">
        <v>4</v>
      </c>
      <c r="D178" s="14">
        <f t="shared" si="9"/>
        <v>3</v>
      </c>
      <c r="E178" s="14">
        <v>7</v>
      </c>
      <c r="F178" s="14">
        <v>1</v>
      </c>
      <c r="G178" s="14"/>
      <c r="H178" s="14"/>
      <c r="I178" s="14">
        <v>0</v>
      </c>
      <c r="J178" s="24">
        <v>150</v>
      </c>
      <c r="K178" s="14">
        <v>0</v>
      </c>
      <c r="L178" s="14"/>
      <c r="M178" s="14">
        <v>2</v>
      </c>
    </row>
    <row r="179" spans="2:13" x14ac:dyDescent="0.3">
      <c r="B179" s="14">
        <v>14</v>
      </c>
      <c r="C179" s="14">
        <v>3</v>
      </c>
      <c r="D179" s="14">
        <f t="shared" si="9"/>
        <v>0</v>
      </c>
      <c r="E179" s="14">
        <v>3</v>
      </c>
      <c r="F179" s="14">
        <v>1</v>
      </c>
      <c r="G179" s="14"/>
      <c r="H179" s="14"/>
      <c r="I179" s="14">
        <v>1</v>
      </c>
      <c r="J179" s="24">
        <v>146</v>
      </c>
      <c r="K179" s="14"/>
      <c r="L179" s="14"/>
      <c r="M179" s="14">
        <v>2</v>
      </c>
    </row>
    <row r="180" spans="2:13" x14ac:dyDescent="0.3">
      <c r="B180" s="14">
        <v>15</v>
      </c>
      <c r="C180" s="14">
        <v>4</v>
      </c>
      <c r="D180" s="14">
        <f t="shared" si="9"/>
        <v>0</v>
      </c>
      <c r="E180" s="14">
        <v>4</v>
      </c>
      <c r="F180" s="14">
        <v>1</v>
      </c>
      <c r="G180" s="14"/>
      <c r="H180" s="14"/>
      <c r="I180" s="14">
        <v>1</v>
      </c>
      <c r="J180" s="24">
        <v>155</v>
      </c>
      <c r="K180" s="14"/>
      <c r="L180" s="14"/>
      <c r="M180" s="14">
        <v>2</v>
      </c>
    </row>
    <row r="181" spans="2:13" x14ac:dyDescent="0.3">
      <c r="B181" s="14">
        <v>16</v>
      </c>
      <c r="C181" s="14">
        <v>4</v>
      </c>
      <c r="D181" s="14">
        <f t="shared" si="9"/>
        <v>0</v>
      </c>
      <c r="E181" s="14">
        <v>4</v>
      </c>
      <c r="F181" s="14">
        <v>0</v>
      </c>
      <c r="G181" s="14"/>
      <c r="H181" s="14"/>
      <c r="I181" s="14">
        <v>0</v>
      </c>
      <c r="J181" s="24">
        <v>150</v>
      </c>
      <c r="K181" s="14">
        <v>1</v>
      </c>
      <c r="L181" s="14"/>
      <c r="M181" s="14">
        <v>1</v>
      </c>
    </row>
    <row r="182" spans="2:13" x14ac:dyDescent="0.3">
      <c r="B182" s="14">
        <v>17</v>
      </c>
      <c r="C182" s="14">
        <v>5</v>
      </c>
      <c r="D182" s="14">
        <f t="shared" si="9"/>
        <v>1</v>
      </c>
      <c r="E182" s="14">
        <v>6</v>
      </c>
      <c r="F182" s="14">
        <v>1</v>
      </c>
      <c r="G182" s="14"/>
      <c r="H182" s="14"/>
      <c r="I182" s="14">
        <v>0</v>
      </c>
      <c r="J182" s="24">
        <v>170</v>
      </c>
      <c r="K182" s="14"/>
      <c r="L182" s="14">
        <v>0</v>
      </c>
      <c r="M182" s="14">
        <v>2</v>
      </c>
    </row>
    <row r="183" spans="2:13" x14ac:dyDescent="0.3">
      <c r="B183" s="14">
        <v>18</v>
      </c>
      <c r="C183" s="14">
        <v>4</v>
      </c>
      <c r="D183" s="14">
        <f t="shared" si="9"/>
        <v>2</v>
      </c>
      <c r="E183" s="14">
        <v>6</v>
      </c>
      <c r="F183" s="14">
        <v>1</v>
      </c>
      <c r="G183" s="14"/>
      <c r="H183" s="14"/>
      <c r="I183" s="14">
        <v>0</v>
      </c>
      <c r="J183" s="24">
        <v>138</v>
      </c>
      <c r="K183" s="14"/>
      <c r="L183" s="14">
        <v>0</v>
      </c>
      <c r="M183" s="14">
        <v>2</v>
      </c>
    </row>
    <row r="184" spans="2:13" x14ac:dyDescent="0.3">
      <c r="C184" s="11">
        <f t="shared" ref="C184:I184" si="10">SUM(C166:C183)</f>
        <v>72</v>
      </c>
      <c r="D184" s="11">
        <f t="shared" si="10"/>
        <v>17</v>
      </c>
      <c r="E184" s="11">
        <f t="shared" si="10"/>
        <v>89</v>
      </c>
      <c r="F184" s="11">
        <f t="shared" si="10"/>
        <v>11</v>
      </c>
      <c r="G184" s="11">
        <f t="shared" si="10"/>
        <v>5</v>
      </c>
      <c r="H184" s="11"/>
      <c r="I184" s="11">
        <f t="shared" si="10"/>
        <v>4</v>
      </c>
      <c r="J184" s="11"/>
      <c r="K184" s="30">
        <f>SUM(K166:K183)/COUNTA(K166:K183)</f>
        <v>0.4</v>
      </c>
      <c r="L184" s="30">
        <f>SUM(L166:L183)/COUNTA(L166:L183)</f>
        <v>0</v>
      </c>
      <c r="M184" s="16">
        <f>AVERAGE(M166:M183)</f>
        <v>1.6666666666666667</v>
      </c>
    </row>
    <row r="186" spans="2:13" x14ac:dyDescent="0.3">
      <c r="B186" t="s">
        <v>46</v>
      </c>
    </row>
    <row r="187" spans="2:13" x14ac:dyDescent="0.3">
      <c r="B187" s="20">
        <v>45550</v>
      </c>
      <c r="C187" s="12" t="s">
        <v>25</v>
      </c>
      <c r="D187" s="17" t="s">
        <v>27</v>
      </c>
      <c r="E187" s="12">
        <v>78</v>
      </c>
      <c r="F187" s="12">
        <v>17</v>
      </c>
      <c r="G187" s="12">
        <v>0</v>
      </c>
      <c r="H187" s="12"/>
      <c r="I187" s="12">
        <v>12</v>
      </c>
      <c r="J187" s="12"/>
      <c r="K187" s="13">
        <v>0.75</v>
      </c>
      <c r="L187" s="13">
        <v>0.5</v>
      </c>
      <c r="M187" s="12" t="s">
        <v>42</v>
      </c>
    </row>
    <row r="188" spans="2:13" x14ac:dyDescent="0.3">
      <c r="B188" s="11" t="s">
        <v>2</v>
      </c>
      <c r="C188" s="11" t="s">
        <v>1</v>
      </c>
      <c r="D188" s="11" t="s">
        <v>24</v>
      </c>
      <c r="E188" s="11" t="s">
        <v>23</v>
      </c>
      <c r="F188" s="11" t="s">
        <v>39</v>
      </c>
      <c r="G188" s="11" t="s">
        <v>40</v>
      </c>
      <c r="H188" s="11"/>
      <c r="I188" s="11" t="s">
        <v>19</v>
      </c>
      <c r="J188" s="11" t="s">
        <v>28</v>
      </c>
      <c r="K188" s="11" t="s">
        <v>20</v>
      </c>
      <c r="L188" s="11" t="s">
        <v>21</v>
      </c>
      <c r="M188" s="11" t="s">
        <v>22</v>
      </c>
    </row>
    <row r="189" spans="2:13" x14ac:dyDescent="0.3">
      <c r="B189" s="14">
        <v>1</v>
      </c>
      <c r="C189" s="14">
        <v>4</v>
      </c>
      <c r="D189" s="14">
        <f>E189-C189</f>
        <v>1</v>
      </c>
      <c r="E189" s="14">
        <v>5</v>
      </c>
      <c r="F189" s="14">
        <v>1</v>
      </c>
      <c r="G189" s="14"/>
      <c r="H189" s="14"/>
      <c r="I189" s="14">
        <v>0</v>
      </c>
      <c r="J189" s="24">
        <v>123</v>
      </c>
      <c r="K189" s="14">
        <v>0</v>
      </c>
      <c r="L189" s="14"/>
      <c r="M189" s="14">
        <v>2</v>
      </c>
    </row>
    <row r="190" spans="2:13" x14ac:dyDescent="0.3">
      <c r="B190" s="14">
        <v>2</v>
      </c>
      <c r="C190" s="14">
        <v>4</v>
      </c>
      <c r="D190" s="14">
        <f t="shared" ref="D190:D206" si="11">E190-C190</f>
        <v>0</v>
      </c>
      <c r="E190" s="14">
        <v>4</v>
      </c>
      <c r="F190" s="14">
        <v>1</v>
      </c>
      <c r="G190" s="14"/>
      <c r="H190" s="14"/>
      <c r="I190" s="14">
        <v>1</v>
      </c>
      <c r="J190" s="24">
        <v>171</v>
      </c>
      <c r="K190" s="14"/>
      <c r="L190" s="14"/>
      <c r="M190" s="14">
        <v>2</v>
      </c>
    </row>
    <row r="191" spans="2:13" x14ac:dyDescent="0.3">
      <c r="B191" s="14">
        <v>3</v>
      </c>
      <c r="C191" s="14">
        <v>5</v>
      </c>
      <c r="D191" s="14">
        <f t="shared" si="11"/>
        <v>1</v>
      </c>
      <c r="E191" s="14">
        <v>6</v>
      </c>
      <c r="F191" s="14">
        <v>1</v>
      </c>
      <c r="G191" s="14"/>
      <c r="H191" s="14"/>
      <c r="I191" s="14">
        <v>0</v>
      </c>
      <c r="J191" s="24">
        <v>93</v>
      </c>
      <c r="K191" s="14"/>
      <c r="L191" s="14">
        <v>0</v>
      </c>
      <c r="M191" s="14">
        <v>1</v>
      </c>
    </row>
    <row r="192" spans="2:13" x14ac:dyDescent="0.3">
      <c r="B192" s="14">
        <v>4</v>
      </c>
      <c r="C192" s="14">
        <v>3</v>
      </c>
      <c r="D192" s="14">
        <f t="shared" si="11"/>
        <v>1</v>
      </c>
      <c r="E192" s="14">
        <v>4</v>
      </c>
      <c r="F192" s="14">
        <v>1</v>
      </c>
      <c r="G192" s="14"/>
      <c r="H192" s="14"/>
      <c r="I192" s="14">
        <v>0</v>
      </c>
      <c r="J192" s="24">
        <v>151</v>
      </c>
      <c r="K192" s="14">
        <v>0</v>
      </c>
      <c r="L192" s="14"/>
      <c r="M192" s="14">
        <v>2</v>
      </c>
    </row>
    <row r="193" spans="2:13" x14ac:dyDescent="0.3">
      <c r="B193" s="14">
        <v>5</v>
      </c>
      <c r="C193" s="14">
        <v>5</v>
      </c>
      <c r="D193" s="14">
        <f t="shared" si="11"/>
        <v>1</v>
      </c>
      <c r="E193" s="14">
        <v>6</v>
      </c>
      <c r="F193" s="14">
        <v>1</v>
      </c>
      <c r="G193" s="14"/>
      <c r="H193" s="14"/>
      <c r="I193" s="14">
        <v>0</v>
      </c>
      <c r="J193" s="24">
        <v>185</v>
      </c>
      <c r="K193" s="14"/>
      <c r="L193" s="14">
        <v>0</v>
      </c>
      <c r="M193" s="14">
        <v>2</v>
      </c>
    </row>
    <row r="194" spans="2:13" x14ac:dyDescent="0.3">
      <c r="B194" s="14">
        <v>6</v>
      </c>
      <c r="C194" s="14">
        <v>4</v>
      </c>
      <c r="D194" s="14">
        <f t="shared" si="11"/>
        <v>0</v>
      </c>
      <c r="E194" s="14">
        <v>4</v>
      </c>
      <c r="F194" s="14">
        <v>0</v>
      </c>
      <c r="G194" s="14"/>
      <c r="H194" s="14"/>
      <c r="I194" s="14">
        <v>0</v>
      </c>
      <c r="J194" s="24">
        <v>152</v>
      </c>
      <c r="K194" s="14">
        <v>1</v>
      </c>
      <c r="L194" s="14"/>
      <c r="M194" s="14">
        <v>1</v>
      </c>
    </row>
    <row r="195" spans="2:13" x14ac:dyDescent="0.3">
      <c r="B195" s="14">
        <v>7</v>
      </c>
      <c r="C195" s="14">
        <v>3</v>
      </c>
      <c r="D195" s="14">
        <f t="shared" si="11"/>
        <v>1</v>
      </c>
      <c r="E195" s="14">
        <v>4</v>
      </c>
      <c r="F195" s="14">
        <v>0</v>
      </c>
      <c r="G195" s="14"/>
      <c r="H195" s="14"/>
      <c r="I195" s="14">
        <v>0</v>
      </c>
      <c r="J195" s="24">
        <v>170</v>
      </c>
      <c r="K195" s="14"/>
      <c r="L195" s="14">
        <v>0</v>
      </c>
      <c r="M195" s="14">
        <v>2</v>
      </c>
    </row>
    <row r="196" spans="2:13" x14ac:dyDescent="0.3">
      <c r="B196" s="14">
        <v>8</v>
      </c>
      <c r="C196" s="14">
        <v>4</v>
      </c>
      <c r="D196" s="14">
        <f t="shared" si="11"/>
        <v>0</v>
      </c>
      <c r="E196" s="14">
        <v>4</v>
      </c>
      <c r="F196" s="14">
        <v>1</v>
      </c>
      <c r="G196" s="14"/>
      <c r="H196" s="14"/>
      <c r="I196" s="14">
        <v>1</v>
      </c>
      <c r="J196" s="24">
        <v>167</v>
      </c>
      <c r="K196" s="14"/>
      <c r="L196" s="14"/>
      <c r="M196" s="14">
        <v>2</v>
      </c>
    </row>
    <row r="197" spans="2:13" x14ac:dyDescent="0.3">
      <c r="B197" s="14">
        <v>9</v>
      </c>
      <c r="C197" s="14">
        <v>4</v>
      </c>
      <c r="D197" s="14">
        <f t="shared" si="11"/>
        <v>2</v>
      </c>
      <c r="E197" s="14">
        <v>6</v>
      </c>
      <c r="F197" s="14">
        <v>1</v>
      </c>
      <c r="G197" s="14"/>
      <c r="H197" s="14"/>
      <c r="I197" s="14">
        <v>0</v>
      </c>
      <c r="J197" s="24">
        <v>150</v>
      </c>
      <c r="K197" s="14"/>
      <c r="L197" s="14">
        <v>0</v>
      </c>
      <c r="M197" s="14">
        <v>2</v>
      </c>
    </row>
    <row r="198" spans="2:13" x14ac:dyDescent="0.3">
      <c r="B198" s="14">
        <v>10</v>
      </c>
      <c r="C198" s="14">
        <v>5</v>
      </c>
      <c r="D198" s="14">
        <f t="shared" si="11"/>
        <v>0</v>
      </c>
      <c r="E198" s="14">
        <v>5</v>
      </c>
      <c r="F198" s="14">
        <v>1</v>
      </c>
      <c r="G198" s="14"/>
      <c r="H198" s="14"/>
      <c r="I198" s="14">
        <v>1</v>
      </c>
      <c r="J198" s="24">
        <v>50</v>
      </c>
      <c r="K198" s="14"/>
      <c r="L198" s="14"/>
      <c r="M198" s="14">
        <v>2</v>
      </c>
    </row>
    <row r="199" spans="2:13" x14ac:dyDescent="0.3">
      <c r="B199" s="14">
        <v>11</v>
      </c>
      <c r="C199" s="14">
        <v>3</v>
      </c>
      <c r="D199" s="14">
        <f t="shared" si="11"/>
        <v>0</v>
      </c>
      <c r="E199" s="14">
        <v>3</v>
      </c>
      <c r="F199" s="14">
        <v>1</v>
      </c>
      <c r="G199" s="14"/>
      <c r="H199" s="14"/>
      <c r="I199" s="14">
        <v>1</v>
      </c>
      <c r="J199" s="24">
        <v>245</v>
      </c>
      <c r="K199" s="14"/>
      <c r="L199" s="14"/>
      <c r="M199" s="14">
        <v>2</v>
      </c>
    </row>
    <row r="200" spans="2:13" x14ac:dyDescent="0.3">
      <c r="B200" s="14">
        <v>12</v>
      </c>
      <c r="C200" s="14">
        <v>4</v>
      </c>
      <c r="D200" s="14">
        <f t="shared" si="11"/>
        <v>1</v>
      </c>
      <c r="E200" s="14">
        <v>5</v>
      </c>
      <c r="F200" s="14">
        <v>0</v>
      </c>
      <c r="G200" s="14"/>
      <c r="H200" s="14"/>
      <c r="I200" s="14">
        <v>0</v>
      </c>
      <c r="J200" s="24">
        <v>50</v>
      </c>
      <c r="K200" s="14">
        <v>0</v>
      </c>
      <c r="L200" s="14"/>
      <c r="M200" s="14">
        <v>2</v>
      </c>
    </row>
    <row r="201" spans="2:13" x14ac:dyDescent="0.3">
      <c r="B201" s="14">
        <v>13</v>
      </c>
      <c r="C201" s="14">
        <v>4</v>
      </c>
      <c r="D201" s="14">
        <f t="shared" si="11"/>
        <v>1</v>
      </c>
      <c r="E201" s="14">
        <v>5</v>
      </c>
      <c r="F201" s="14">
        <v>0</v>
      </c>
      <c r="G201" s="14"/>
      <c r="H201" s="14"/>
      <c r="I201" s="14">
        <v>0</v>
      </c>
      <c r="J201" s="24">
        <v>180</v>
      </c>
      <c r="K201" s="14">
        <v>0</v>
      </c>
      <c r="L201" s="14"/>
      <c r="M201" s="14">
        <v>2</v>
      </c>
    </row>
    <row r="202" spans="2:13" x14ac:dyDescent="0.3">
      <c r="B202" s="14">
        <v>14</v>
      </c>
      <c r="C202" s="14">
        <v>3</v>
      </c>
      <c r="D202" s="14">
        <f t="shared" si="11"/>
        <v>1</v>
      </c>
      <c r="E202" s="14">
        <v>4</v>
      </c>
      <c r="F202" s="14">
        <v>1</v>
      </c>
      <c r="G202" s="14"/>
      <c r="H202" s="14"/>
      <c r="I202" s="14">
        <v>1</v>
      </c>
      <c r="J202" s="24">
        <v>165</v>
      </c>
      <c r="K202" s="14"/>
      <c r="L202" s="14"/>
      <c r="M202" s="14">
        <v>3</v>
      </c>
    </row>
    <row r="203" spans="2:13" x14ac:dyDescent="0.3">
      <c r="B203" s="14">
        <v>15</v>
      </c>
      <c r="C203" s="14">
        <v>4</v>
      </c>
      <c r="D203" s="14">
        <f t="shared" si="11"/>
        <v>0</v>
      </c>
      <c r="E203" s="14">
        <v>4</v>
      </c>
      <c r="F203" s="14">
        <v>1</v>
      </c>
      <c r="G203" s="14"/>
      <c r="H203" s="14"/>
      <c r="I203" s="14">
        <v>1</v>
      </c>
      <c r="J203" s="24">
        <v>103</v>
      </c>
      <c r="K203" s="14"/>
      <c r="L203" s="14"/>
      <c r="M203" s="14">
        <v>2</v>
      </c>
    </row>
    <row r="204" spans="2:13" x14ac:dyDescent="0.3">
      <c r="B204" s="14">
        <v>16</v>
      </c>
      <c r="C204" s="14">
        <v>4</v>
      </c>
      <c r="D204" s="14">
        <f t="shared" si="11"/>
        <v>2</v>
      </c>
      <c r="E204" s="14">
        <v>6</v>
      </c>
      <c r="F204" s="14">
        <v>1</v>
      </c>
      <c r="G204" s="14"/>
      <c r="H204" s="14"/>
      <c r="I204" s="14">
        <v>0</v>
      </c>
      <c r="J204" s="24">
        <v>141</v>
      </c>
      <c r="K204" s="14"/>
      <c r="L204" s="14">
        <v>0</v>
      </c>
      <c r="M204" s="14">
        <v>2</v>
      </c>
    </row>
    <row r="205" spans="2:13" x14ac:dyDescent="0.3">
      <c r="B205" s="14">
        <v>17</v>
      </c>
      <c r="C205" s="14">
        <v>5</v>
      </c>
      <c r="D205" s="14">
        <f t="shared" si="11"/>
        <v>0</v>
      </c>
      <c r="E205" s="14">
        <v>5</v>
      </c>
      <c r="F205" s="14">
        <v>0</v>
      </c>
      <c r="G205" s="14"/>
      <c r="H205" s="14"/>
      <c r="I205" s="14">
        <v>1</v>
      </c>
      <c r="J205" s="24">
        <v>103</v>
      </c>
      <c r="K205" s="14"/>
      <c r="L205" s="14"/>
      <c r="M205" s="14">
        <v>2</v>
      </c>
    </row>
    <row r="206" spans="2:13" x14ac:dyDescent="0.3">
      <c r="B206" s="14">
        <v>18</v>
      </c>
      <c r="C206" s="14">
        <v>4</v>
      </c>
      <c r="D206" s="14">
        <f t="shared" si="11"/>
        <v>2</v>
      </c>
      <c r="E206" s="14">
        <v>6</v>
      </c>
      <c r="F206" s="14">
        <v>0</v>
      </c>
      <c r="G206" s="14"/>
      <c r="H206" s="14"/>
      <c r="I206" s="14">
        <v>0</v>
      </c>
      <c r="J206" s="24">
        <v>190</v>
      </c>
      <c r="K206" s="14">
        <v>0</v>
      </c>
      <c r="L206" s="14"/>
      <c r="M206" s="14">
        <v>2</v>
      </c>
    </row>
    <row r="207" spans="2:13" x14ac:dyDescent="0.3">
      <c r="C207" s="11">
        <f t="shared" ref="C207:I207" si="12">SUM(C189:C206)</f>
        <v>72</v>
      </c>
      <c r="D207" s="11">
        <f t="shared" si="12"/>
        <v>14</v>
      </c>
      <c r="E207" s="11">
        <f t="shared" si="12"/>
        <v>86</v>
      </c>
      <c r="F207" s="11">
        <f t="shared" si="12"/>
        <v>12</v>
      </c>
      <c r="G207" s="11">
        <f t="shared" si="12"/>
        <v>0</v>
      </c>
      <c r="H207" s="11"/>
      <c r="I207" s="11">
        <f t="shared" si="12"/>
        <v>7</v>
      </c>
      <c r="J207" s="11"/>
      <c r="K207" s="30">
        <f>SUM(K189:K206)/COUNTA(K189:K206)</f>
        <v>0.16666666666666666</v>
      </c>
      <c r="L207" s="30">
        <f>SUM(L189:L206)/COUNTA(L189:L206)</f>
        <v>0</v>
      </c>
      <c r="M207" s="16">
        <f>AVERAGE(M189:M206)</f>
        <v>1.9444444444444444</v>
      </c>
    </row>
    <row r="209" spans="2:13" x14ac:dyDescent="0.3">
      <c r="B209" t="s">
        <v>51</v>
      </c>
    </row>
    <row r="210" spans="2:13" x14ac:dyDescent="0.3">
      <c r="B210" s="20">
        <v>45556</v>
      </c>
      <c r="C210" s="12" t="s">
        <v>25</v>
      </c>
      <c r="D210" s="17" t="s">
        <v>27</v>
      </c>
      <c r="E210" s="12">
        <v>78</v>
      </c>
      <c r="F210" s="12">
        <v>17</v>
      </c>
      <c r="G210" s="12">
        <v>0</v>
      </c>
      <c r="H210" s="12"/>
      <c r="I210" s="12">
        <v>12</v>
      </c>
      <c r="J210" s="12"/>
      <c r="K210" s="13">
        <v>0.75</v>
      </c>
      <c r="L210" s="13">
        <v>0.5</v>
      </c>
      <c r="M210" s="12" t="s">
        <v>42</v>
      </c>
    </row>
    <row r="211" spans="2:13" x14ac:dyDescent="0.3">
      <c r="B211" s="11" t="s">
        <v>2</v>
      </c>
      <c r="C211" s="11" t="s">
        <v>1</v>
      </c>
      <c r="D211" s="11" t="s">
        <v>24</v>
      </c>
      <c r="E211" s="11" t="s">
        <v>23</v>
      </c>
      <c r="F211" s="11" t="s">
        <v>39</v>
      </c>
      <c r="G211" s="11" t="s">
        <v>40</v>
      </c>
      <c r="H211" s="11"/>
      <c r="I211" s="11" t="s">
        <v>19</v>
      </c>
      <c r="J211" s="11" t="s">
        <v>28</v>
      </c>
      <c r="K211" s="11" t="s">
        <v>20</v>
      </c>
      <c r="L211" s="11" t="s">
        <v>21</v>
      </c>
      <c r="M211" s="11" t="s">
        <v>22</v>
      </c>
    </row>
    <row r="212" spans="2:13" x14ac:dyDescent="0.3">
      <c r="B212" s="14">
        <v>1</v>
      </c>
      <c r="C212" s="14">
        <v>4</v>
      </c>
      <c r="D212" s="14">
        <f>E212-C212</f>
        <v>-1</v>
      </c>
      <c r="E212" s="14">
        <v>3</v>
      </c>
      <c r="F212" s="14">
        <v>1</v>
      </c>
      <c r="G212" s="14"/>
      <c r="H212" s="14"/>
      <c r="I212" s="14">
        <v>1</v>
      </c>
      <c r="J212" s="24">
        <v>100</v>
      </c>
      <c r="K212" s="14"/>
      <c r="L212" s="14"/>
      <c r="M212" s="14">
        <v>1</v>
      </c>
    </row>
    <row r="213" spans="2:13" x14ac:dyDescent="0.3">
      <c r="B213" s="14">
        <v>2</v>
      </c>
      <c r="C213" s="14">
        <v>4</v>
      </c>
      <c r="D213" s="14">
        <f t="shared" ref="D213:D229" si="13">E213-C213</f>
        <v>0</v>
      </c>
      <c r="E213" s="14">
        <v>4</v>
      </c>
      <c r="F213" s="14">
        <v>1</v>
      </c>
      <c r="G213" s="14"/>
      <c r="H213" s="14"/>
      <c r="I213" s="14">
        <v>1</v>
      </c>
      <c r="J213" s="24">
        <v>137</v>
      </c>
      <c r="K213" s="14"/>
      <c r="L213" s="14"/>
      <c r="M213" s="14">
        <v>2</v>
      </c>
    </row>
    <row r="214" spans="2:13" x14ac:dyDescent="0.3">
      <c r="B214" s="14">
        <v>3</v>
      </c>
      <c r="C214" s="14">
        <v>3</v>
      </c>
      <c r="D214" s="14">
        <f t="shared" si="13"/>
        <v>0</v>
      </c>
      <c r="E214" s="14">
        <v>3</v>
      </c>
      <c r="F214" s="14">
        <v>1</v>
      </c>
      <c r="G214" s="14"/>
      <c r="H214" s="14"/>
      <c r="I214" s="14">
        <v>1</v>
      </c>
      <c r="J214" s="24">
        <v>207</v>
      </c>
      <c r="K214" s="14"/>
      <c r="L214" s="14"/>
      <c r="M214" s="14">
        <v>2</v>
      </c>
    </row>
    <row r="215" spans="2:13" x14ac:dyDescent="0.3">
      <c r="B215" s="14">
        <v>4</v>
      </c>
      <c r="C215" s="14">
        <v>5</v>
      </c>
      <c r="D215" s="14">
        <f t="shared" si="13"/>
        <v>0</v>
      </c>
      <c r="E215" s="14">
        <v>5</v>
      </c>
      <c r="F215" s="14">
        <v>1</v>
      </c>
      <c r="G215" s="14"/>
      <c r="H215" s="14"/>
      <c r="I215" s="14">
        <v>0</v>
      </c>
      <c r="J215" s="24">
        <v>114</v>
      </c>
      <c r="K215" s="14"/>
      <c r="L215" s="14"/>
      <c r="M215" s="14">
        <v>1</v>
      </c>
    </row>
    <row r="216" spans="2:13" x14ac:dyDescent="0.3">
      <c r="B216" s="14">
        <v>5</v>
      </c>
      <c r="C216" s="14">
        <v>4</v>
      </c>
      <c r="D216" s="14">
        <f t="shared" si="13"/>
        <v>1</v>
      </c>
      <c r="E216" s="14">
        <v>5</v>
      </c>
      <c r="F216" s="14">
        <v>1</v>
      </c>
      <c r="G216" s="14"/>
      <c r="H216" s="14"/>
      <c r="I216" s="14">
        <v>0</v>
      </c>
      <c r="J216" s="24">
        <v>150</v>
      </c>
      <c r="K216" s="14"/>
      <c r="L216" s="14">
        <v>0</v>
      </c>
      <c r="M216" s="14">
        <v>2</v>
      </c>
    </row>
    <row r="217" spans="2:13" x14ac:dyDescent="0.3">
      <c r="B217" s="14">
        <v>6</v>
      </c>
      <c r="C217" s="14">
        <v>5</v>
      </c>
      <c r="D217" s="14">
        <f t="shared" si="13"/>
        <v>0</v>
      </c>
      <c r="E217" s="14">
        <v>5</v>
      </c>
      <c r="F217" s="14">
        <v>1</v>
      </c>
      <c r="G217" s="14"/>
      <c r="H217" s="14"/>
      <c r="I217" s="14">
        <v>1</v>
      </c>
      <c r="J217" s="24">
        <v>123</v>
      </c>
      <c r="K217" s="14"/>
      <c r="L217" s="14"/>
      <c r="M217" s="14">
        <v>2</v>
      </c>
    </row>
    <row r="218" spans="2:13" x14ac:dyDescent="0.3">
      <c r="B218" s="14">
        <v>7</v>
      </c>
      <c r="C218" s="14">
        <v>3</v>
      </c>
      <c r="D218" s="14">
        <f t="shared" si="13"/>
        <v>1</v>
      </c>
      <c r="E218" s="14">
        <v>4</v>
      </c>
      <c r="F218" s="14">
        <v>0</v>
      </c>
      <c r="G218" s="14"/>
      <c r="H218" s="14"/>
      <c r="I218" s="14">
        <v>0</v>
      </c>
      <c r="J218" s="24">
        <v>160</v>
      </c>
      <c r="K218" s="14"/>
      <c r="L218" s="14"/>
      <c r="M218" s="14">
        <v>1</v>
      </c>
    </row>
    <row r="219" spans="2:13" x14ac:dyDescent="0.3">
      <c r="B219" s="14">
        <v>8</v>
      </c>
      <c r="C219" s="14">
        <v>4</v>
      </c>
      <c r="D219" s="14">
        <f t="shared" si="13"/>
        <v>0</v>
      </c>
      <c r="E219" s="14">
        <v>4</v>
      </c>
      <c r="F219" s="14">
        <v>1</v>
      </c>
      <c r="G219" s="14"/>
      <c r="H219" s="14"/>
      <c r="I219" s="14">
        <v>1</v>
      </c>
      <c r="J219" s="24">
        <v>112</v>
      </c>
      <c r="K219" s="14"/>
      <c r="L219" s="14"/>
      <c r="M219" s="14">
        <v>2</v>
      </c>
    </row>
    <row r="220" spans="2:13" x14ac:dyDescent="0.3">
      <c r="B220" s="14">
        <v>9</v>
      </c>
      <c r="C220" s="14">
        <v>4</v>
      </c>
      <c r="D220" s="14">
        <f t="shared" si="13"/>
        <v>1</v>
      </c>
      <c r="E220" s="14">
        <v>5</v>
      </c>
      <c r="F220" s="14">
        <v>1</v>
      </c>
      <c r="G220" s="14"/>
      <c r="H220" s="14"/>
      <c r="I220" s="14">
        <v>1</v>
      </c>
      <c r="J220" s="24">
        <v>144</v>
      </c>
      <c r="K220" s="14"/>
      <c r="L220" s="14"/>
      <c r="M220" s="14">
        <v>3</v>
      </c>
    </row>
    <row r="221" spans="2:13" x14ac:dyDescent="0.3">
      <c r="B221" s="14">
        <v>10</v>
      </c>
      <c r="C221" s="14">
        <v>5</v>
      </c>
      <c r="D221" s="14">
        <f t="shared" si="13"/>
        <v>0</v>
      </c>
      <c r="E221" s="14">
        <v>5</v>
      </c>
      <c r="F221" s="14">
        <v>0</v>
      </c>
      <c r="G221" s="14"/>
      <c r="H221" s="14"/>
      <c r="I221" s="14">
        <v>0</v>
      </c>
      <c r="J221" s="24">
        <v>204</v>
      </c>
      <c r="K221" s="14">
        <v>1</v>
      </c>
      <c r="L221" s="14"/>
      <c r="M221" s="14">
        <v>1</v>
      </c>
    </row>
    <row r="222" spans="2:13" x14ac:dyDescent="0.3">
      <c r="B222" s="14">
        <v>11</v>
      </c>
      <c r="C222" s="14">
        <v>4</v>
      </c>
      <c r="D222" s="14">
        <f t="shared" si="13"/>
        <v>1</v>
      </c>
      <c r="E222" s="14">
        <v>5</v>
      </c>
      <c r="F222" s="14">
        <v>1</v>
      </c>
      <c r="G222" s="14"/>
      <c r="H222" s="14"/>
      <c r="I222" s="14">
        <v>0</v>
      </c>
      <c r="J222" s="24">
        <v>200</v>
      </c>
      <c r="K222" s="14">
        <v>0</v>
      </c>
      <c r="L222" s="14"/>
      <c r="M222" s="14">
        <v>2</v>
      </c>
    </row>
    <row r="223" spans="2:13" x14ac:dyDescent="0.3">
      <c r="B223" s="14">
        <v>12</v>
      </c>
      <c r="C223" s="14">
        <v>3</v>
      </c>
      <c r="D223" s="14">
        <f t="shared" si="13"/>
        <v>0</v>
      </c>
      <c r="E223" s="14">
        <v>3</v>
      </c>
      <c r="F223" s="14">
        <v>1</v>
      </c>
      <c r="G223" s="14"/>
      <c r="H223" s="14"/>
      <c r="I223" s="14">
        <v>1</v>
      </c>
      <c r="J223" s="24">
        <v>169</v>
      </c>
      <c r="K223" s="14"/>
      <c r="L223" s="14"/>
      <c r="M223" s="14">
        <v>2</v>
      </c>
    </row>
    <row r="224" spans="2:13" x14ac:dyDescent="0.3">
      <c r="B224" s="14">
        <v>13</v>
      </c>
      <c r="C224" s="14">
        <v>4</v>
      </c>
      <c r="D224" s="14">
        <f t="shared" si="13"/>
        <v>1</v>
      </c>
      <c r="E224" s="14">
        <v>5</v>
      </c>
      <c r="F224" s="14">
        <v>1</v>
      </c>
      <c r="G224" s="14"/>
      <c r="H224" s="14"/>
      <c r="I224" s="14">
        <v>0</v>
      </c>
      <c r="J224" s="24">
        <v>95</v>
      </c>
      <c r="K224" s="14">
        <v>0</v>
      </c>
      <c r="L224" s="14"/>
      <c r="M224" s="14">
        <v>2</v>
      </c>
    </row>
    <row r="225" spans="2:13" x14ac:dyDescent="0.3">
      <c r="B225" s="14">
        <v>14</v>
      </c>
      <c r="C225" s="14">
        <v>4</v>
      </c>
      <c r="D225" s="14">
        <f t="shared" si="13"/>
        <v>1</v>
      </c>
      <c r="E225" s="14">
        <v>5</v>
      </c>
      <c r="F225" s="14">
        <v>1</v>
      </c>
      <c r="G225" s="14"/>
      <c r="H225" s="14"/>
      <c r="I225" s="14">
        <v>0</v>
      </c>
      <c r="J225" s="24">
        <v>195</v>
      </c>
      <c r="K225" s="14"/>
      <c r="L225" s="14">
        <v>0</v>
      </c>
      <c r="M225" s="14">
        <v>2</v>
      </c>
    </row>
    <row r="226" spans="2:13" x14ac:dyDescent="0.3">
      <c r="B226" s="14">
        <v>15</v>
      </c>
      <c r="C226" s="14">
        <v>4</v>
      </c>
      <c r="D226" s="14">
        <f t="shared" si="13"/>
        <v>0</v>
      </c>
      <c r="E226" s="14">
        <v>4</v>
      </c>
      <c r="F226" s="14">
        <v>1</v>
      </c>
      <c r="G226" s="14"/>
      <c r="H226" s="14"/>
      <c r="I226" s="14">
        <v>1</v>
      </c>
      <c r="J226" s="24">
        <v>150</v>
      </c>
      <c r="K226" s="14"/>
      <c r="L226" s="14"/>
      <c r="M226" s="14">
        <v>2</v>
      </c>
    </row>
    <row r="227" spans="2:13" x14ac:dyDescent="0.3">
      <c r="B227" s="14">
        <v>16</v>
      </c>
      <c r="C227" s="14">
        <v>3</v>
      </c>
      <c r="D227" s="14">
        <f t="shared" si="13"/>
        <v>0</v>
      </c>
      <c r="E227" s="14">
        <v>3</v>
      </c>
      <c r="F227" s="14">
        <v>1</v>
      </c>
      <c r="G227" s="14"/>
      <c r="H227" s="14"/>
      <c r="I227" s="14">
        <v>1</v>
      </c>
      <c r="J227" s="24">
        <v>153</v>
      </c>
      <c r="K227" s="14"/>
      <c r="L227" s="14"/>
      <c r="M227" s="14">
        <v>2</v>
      </c>
    </row>
    <row r="228" spans="2:13" x14ac:dyDescent="0.3">
      <c r="B228" s="14">
        <v>17</v>
      </c>
      <c r="C228" s="14">
        <v>4</v>
      </c>
      <c r="D228" s="14">
        <f t="shared" si="13"/>
        <v>1</v>
      </c>
      <c r="E228" s="14">
        <v>5</v>
      </c>
      <c r="F228" s="14">
        <v>1</v>
      </c>
      <c r="G228" s="14"/>
      <c r="H228" s="14"/>
      <c r="I228" s="14">
        <v>0</v>
      </c>
      <c r="J228" s="24">
        <v>197</v>
      </c>
      <c r="K228" s="14">
        <v>0</v>
      </c>
      <c r="L228" s="14"/>
      <c r="M228" s="14">
        <v>2</v>
      </c>
    </row>
    <row r="229" spans="2:13" x14ac:dyDescent="0.3">
      <c r="B229" s="14">
        <v>18</v>
      </c>
      <c r="C229" s="14">
        <v>5</v>
      </c>
      <c r="D229" s="14">
        <f t="shared" si="13"/>
        <v>0</v>
      </c>
      <c r="E229" s="14">
        <v>5</v>
      </c>
      <c r="F229" s="14">
        <v>1</v>
      </c>
      <c r="G229" s="14"/>
      <c r="H229" s="14"/>
      <c r="I229" s="14">
        <v>0</v>
      </c>
      <c r="J229" s="24">
        <v>164</v>
      </c>
      <c r="K229" s="14">
        <v>1</v>
      </c>
      <c r="L229" s="14"/>
      <c r="M229" s="14">
        <v>1</v>
      </c>
    </row>
    <row r="230" spans="2:13" x14ac:dyDescent="0.3">
      <c r="C230" s="11">
        <f t="shared" ref="C230:I230" si="14">SUM(C212:C229)</f>
        <v>72</v>
      </c>
      <c r="D230" s="11">
        <f t="shared" si="14"/>
        <v>6</v>
      </c>
      <c r="E230" s="11">
        <f t="shared" si="14"/>
        <v>78</v>
      </c>
      <c r="F230" s="11">
        <f t="shared" si="14"/>
        <v>16</v>
      </c>
      <c r="G230" s="11">
        <f t="shared" si="14"/>
        <v>0</v>
      </c>
      <c r="H230" s="11"/>
      <c r="I230" s="11">
        <f t="shared" si="14"/>
        <v>9</v>
      </c>
      <c r="J230" s="11"/>
      <c r="K230" s="30">
        <f>SUM(K212:K229)/COUNTA(K212:K229)</f>
        <v>0.4</v>
      </c>
      <c r="L230" s="30">
        <f>SUM(L212:L229)/COUNTA(L212:L229)</f>
        <v>0</v>
      </c>
      <c r="M230" s="16">
        <f>AVERAGE(M212:M229)</f>
        <v>1.7777777777777777</v>
      </c>
    </row>
    <row r="232" spans="2:13" x14ac:dyDescent="0.3">
      <c r="B232" t="s">
        <v>51</v>
      </c>
    </row>
    <row r="233" spans="2:13" x14ac:dyDescent="0.3">
      <c r="B233" s="20">
        <v>45557</v>
      </c>
      <c r="C233" s="12" t="s">
        <v>25</v>
      </c>
      <c r="D233" s="17" t="s">
        <v>27</v>
      </c>
      <c r="E233" s="12">
        <v>78</v>
      </c>
      <c r="F233" s="12">
        <v>17</v>
      </c>
      <c r="G233" s="12">
        <v>0</v>
      </c>
      <c r="H233" s="12"/>
      <c r="I233" s="12">
        <v>12</v>
      </c>
      <c r="J233" s="12"/>
      <c r="K233" s="13">
        <v>0.75</v>
      </c>
      <c r="L233" s="13">
        <v>0.5</v>
      </c>
      <c r="M233" s="12" t="s">
        <v>42</v>
      </c>
    </row>
    <row r="234" spans="2:13" x14ac:dyDescent="0.3">
      <c r="B234" s="11" t="s">
        <v>2</v>
      </c>
      <c r="C234" s="11" t="s">
        <v>1</v>
      </c>
      <c r="D234" s="11" t="s">
        <v>24</v>
      </c>
      <c r="E234" s="11" t="s">
        <v>23</v>
      </c>
      <c r="F234" s="11" t="s">
        <v>39</v>
      </c>
      <c r="G234" s="11" t="s">
        <v>40</v>
      </c>
      <c r="H234" s="11"/>
      <c r="I234" s="11" t="s">
        <v>19</v>
      </c>
      <c r="J234" s="11" t="s">
        <v>28</v>
      </c>
      <c r="K234" s="11" t="s">
        <v>20</v>
      </c>
      <c r="L234" s="11" t="s">
        <v>21</v>
      </c>
      <c r="M234" s="11" t="s">
        <v>22</v>
      </c>
    </row>
    <row r="235" spans="2:13" x14ac:dyDescent="0.3">
      <c r="B235" s="14">
        <v>1</v>
      </c>
      <c r="C235" s="14">
        <v>4</v>
      </c>
      <c r="D235" s="14">
        <f>E235-C235</f>
        <v>2</v>
      </c>
      <c r="E235" s="14">
        <v>6</v>
      </c>
      <c r="F235" s="14">
        <v>0</v>
      </c>
      <c r="G235" s="14"/>
      <c r="H235" s="14"/>
      <c r="I235" s="14">
        <v>0</v>
      </c>
      <c r="J235" s="24">
        <v>200</v>
      </c>
      <c r="K235" s="14"/>
      <c r="L235" s="14"/>
      <c r="M235" s="14">
        <v>2</v>
      </c>
    </row>
    <row r="236" spans="2:13" x14ac:dyDescent="0.3">
      <c r="B236" s="14">
        <v>2</v>
      </c>
      <c r="C236" s="14">
        <v>4</v>
      </c>
      <c r="D236" s="14">
        <f t="shared" ref="D236:D252" si="15">E236-C236</f>
        <v>0</v>
      </c>
      <c r="E236" s="14">
        <v>4</v>
      </c>
      <c r="F236" s="14">
        <v>1</v>
      </c>
      <c r="G236" s="14"/>
      <c r="H236" s="14"/>
      <c r="I236" s="14">
        <v>1</v>
      </c>
      <c r="J236" s="24">
        <v>160</v>
      </c>
      <c r="K236" s="14"/>
      <c r="L236" s="14"/>
      <c r="M236" s="14">
        <v>2</v>
      </c>
    </row>
    <row r="237" spans="2:13" x14ac:dyDescent="0.3">
      <c r="B237" s="14">
        <v>3</v>
      </c>
      <c r="C237" s="14">
        <v>3</v>
      </c>
      <c r="D237" s="14">
        <f t="shared" si="15"/>
        <v>5</v>
      </c>
      <c r="E237" s="14">
        <v>8</v>
      </c>
      <c r="F237" s="14">
        <v>0</v>
      </c>
      <c r="G237" s="14"/>
      <c r="H237" s="14"/>
      <c r="I237" s="14">
        <v>0</v>
      </c>
      <c r="J237" s="24">
        <v>199</v>
      </c>
      <c r="K237" s="14"/>
      <c r="L237" s="14"/>
      <c r="M237" s="14">
        <v>2</v>
      </c>
    </row>
    <row r="238" spans="2:13" x14ac:dyDescent="0.3">
      <c r="B238" s="14">
        <v>4</v>
      </c>
      <c r="C238" s="14">
        <v>5</v>
      </c>
      <c r="D238" s="14">
        <f t="shared" si="15"/>
        <v>0</v>
      </c>
      <c r="E238" s="14">
        <v>5</v>
      </c>
      <c r="F238" s="14">
        <v>0</v>
      </c>
      <c r="G238" s="14"/>
      <c r="H238" s="14"/>
      <c r="I238" s="14">
        <v>0</v>
      </c>
      <c r="J238" s="24">
        <v>250</v>
      </c>
      <c r="K238" s="14">
        <v>1</v>
      </c>
      <c r="L238" s="14"/>
      <c r="M238" s="14">
        <v>1</v>
      </c>
    </row>
    <row r="239" spans="2:13" x14ac:dyDescent="0.3">
      <c r="B239" s="14">
        <v>5</v>
      </c>
      <c r="C239" s="14">
        <v>4</v>
      </c>
      <c r="D239" s="14">
        <f t="shared" si="15"/>
        <v>1</v>
      </c>
      <c r="E239" s="14">
        <v>5</v>
      </c>
      <c r="F239" s="14">
        <v>0</v>
      </c>
      <c r="G239" s="14"/>
      <c r="H239" s="14"/>
      <c r="I239" s="14">
        <v>0</v>
      </c>
      <c r="J239" s="24">
        <v>205</v>
      </c>
      <c r="K239" s="14"/>
      <c r="L239" s="14">
        <v>0</v>
      </c>
      <c r="M239" s="14">
        <v>1</v>
      </c>
    </row>
    <row r="240" spans="2:13" x14ac:dyDescent="0.3">
      <c r="B240" s="14">
        <v>6</v>
      </c>
      <c r="C240" s="14">
        <v>5</v>
      </c>
      <c r="D240" s="14">
        <f t="shared" si="15"/>
        <v>1</v>
      </c>
      <c r="E240" s="14">
        <v>6</v>
      </c>
      <c r="F240" s="14">
        <v>1</v>
      </c>
      <c r="G240" s="14"/>
      <c r="H240" s="14"/>
      <c r="I240" s="14">
        <v>0</v>
      </c>
      <c r="J240" s="24">
        <v>156</v>
      </c>
      <c r="K240" s="14">
        <v>0</v>
      </c>
      <c r="L240" s="14"/>
      <c r="M240" s="14">
        <v>2</v>
      </c>
    </row>
    <row r="241" spans="2:13" x14ac:dyDescent="0.3">
      <c r="B241" s="14">
        <v>7</v>
      </c>
      <c r="C241" s="14">
        <v>3</v>
      </c>
      <c r="D241" s="14">
        <f t="shared" si="15"/>
        <v>2</v>
      </c>
      <c r="E241" s="14">
        <v>5</v>
      </c>
      <c r="F241" s="14">
        <v>0</v>
      </c>
      <c r="G241" s="14"/>
      <c r="H241" s="14"/>
      <c r="I241" s="14">
        <v>0</v>
      </c>
      <c r="J241" s="24">
        <v>168</v>
      </c>
      <c r="K241" s="14"/>
      <c r="L241" s="14"/>
      <c r="M241" s="14">
        <v>1</v>
      </c>
    </row>
    <row r="242" spans="2:13" x14ac:dyDescent="0.3">
      <c r="B242" s="14">
        <v>8</v>
      </c>
      <c r="C242" s="14">
        <v>4</v>
      </c>
      <c r="D242" s="14">
        <f t="shared" si="15"/>
        <v>1</v>
      </c>
      <c r="E242" s="14">
        <v>5</v>
      </c>
      <c r="F242" s="14">
        <v>0</v>
      </c>
      <c r="G242" s="14"/>
      <c r="H242" s="14"/>
      <c r="I242" s="14">
        <v>0</v>
      </c>
      <c r="J242" s="24">
        <v>67</v>
      </c>
      <c r="K242" s="14"/>
      <c r="L242" s="14"/>
      <c r="M242" s="14">
        <v>2</v>
      </c>
    </row>
    <row r="243" spans="2:13" x14ac:dyDescent="0.3">
      <c r="B243" s="14">
        <v>9</v>
      </c>
      <c r="C243" s="14">
        <v>4</v>
      </c>
      <c r="D243" s="14">
        <f t="shared" si="15"/>
        <v>1</v>
      </c>
      <c r="E243" s="14">
        <v>5</v>
      </c>
      <c r="F243" s="14">
        <v>0</v>
      </c>
      <c r="G243" s="14"/>
      <c r="H243" s="14"/>
      <c r="I243" s="14">
        <v>0</v>
      </c>
      <c r="J243" s="24">
        <v>207</v>
      </c>
      <c r="K243" s="14"/>
      <c r="L243" s="14"/>
      <c r="M243" s="14">
        <v>2</v>
      </c>
    </row>
    <row r="244" spans="2:13" x14ac:dyDescent="0.3">
      <c r="B244" s="14">
        <v>10</v>
      </c>
      <c r="C244" s="14">
        <v>5</v>
      </c>
      <c r="D244" s="14">
        <f t="shared" si="15"/>
        <v>-1</v>
      </c>
      <c r="E244" s="14">
        <v>4</v>
      </c>
      <c r="F244" s="14">
        <v>1</v>
      </c>
      <c r="G244" s="14"/>
      <c r="H244" s="14"/>
      <c r="I244" s="14">
        <v>1</v>
      </c>
      <c r="J244" s="24">
        <v>110</v>
      </c>
      <c r="K244" s="14"/>
      <c r="L244" s="14"/>
      <c r="M244" s="14">
        <v>1</v>
      </c>
    </row>
    <row r="245" spans="2:13" x14ac:dyDescent="0.3">
      <c r="B245" s="14">
        <v>11</v>
      </c>
      <c r="C245" s="14">
        <v>4</v>
      </c>
      <c r="D245" s="14">
        <f t="shared" si="15"/>
        <v>0</v>
      </c>
      <c r="E245" s="14">
        <v>4</v>
      </c>
      <c r="F245" s="14">
        <v>1</v>
      </c>
      <c r="G245" s="14"/>
      <c r="H245" s="14"/>
      <c r="I245" s="14">
        <v>0</v>
      </c>
      <c r="J245" s="24">
        <v>97</v>
      </c>
      <c r="K245" s="14">
        <v>1</v>
      </c>
      <c r="L245" s="14"/>
      <c r="M245" s="14">
        <v>1</v>
      </c>
    </row>
    <row r="246" spans="2:13" x14ac:dyDescent="0.3">
      <c r="B246" s="14">
        <v>12</v>
      </c>
      <c r="C246" s="14">
        <v>3</v>
      </c>
      <c r="D246" s="14">
        <f t="shared" si="15"/>
        <v>1</v>
      </c>
      <c r="E246" s="14">
        <v>4</v>
      </c>
      <c r="F246" s="14">
        <v>1</v>
      </c>
      <c r="G246" s="14"/>
      <c r="H246" s="14"/>
      <c r="I246" s="14">
        <v>0</v>
      </c>
      <c r="J246" s="24">
        <v>180</v>
      </c>
      <c r="K246" s="14">
        <v>0</v>
      </c>
      <c r="L246" s="14"/>
      <c r="M246" s="14">
        <v>2</v>
      </c>
    </row>
    <row r="247" spans="2:13" x14ac:dyDescent="0.3">
      <c r="B247" s="14">
        <v>13</v>
      </c>
      <c r="C247" s="14">
        <v>4</v>
      </c>
      <c r="D247" s="14">
        <f t="shared" si="15"/>
        <v>1</v>
      </c>
      <c r="E247" s="14">
        <v>5</v>
      </c>
      <c r="F247" s="14">
        <v>1</v>
      </c>
      <c r="G247" s="14"/>
      <c r="H247" s="14"/>
      <c r="I247" s="14">
        <v>0</v>
      </c>
      <c r="J247" s="24">
        <v>80</v>
      </c>
      <c r="K247" s="14">
        <v>0</v>
      </c>
      <c r="L247" s="14"/>
      <c r="M247" s="14">
        <v>2</v>
      </c>
    </row>
    <row r="248" spans="2:13" x14ac:dyDescent="0.3">
      <c r="B248" s="14">
        <v>14</v>
      </c>
      <c r="C248" s="14">
        <v>4</v>
      </c>
      <c r="D248" s="14">
        <f t="shared" si="15"/>
        <v>1</v>
      </c>
      <c r="E248" s="14">
        <v>5</v>
      </c>
      <c r="F248" s="14">
        <v>1</v>
      </c>
      <c r="G248" s="14"/>
      <c r="H248" s="14"/>
      <c r="I248" s="14">
        <v>0</v>
      </c>
      <c r="J248" s="24">
        <v>195</v>
      </c>
      <c r="K248" s="14">
        <v>0</v>
      </c>
      <c r="L248" s="14"/>
      <c r="M248" s="14">
        <v>2</v>
      </c>
    </row>
    <row r="249" spans="2:13" x14ac:dyDescent="0.3">
      <c r="B249" s="14">
        <v>15</v>
      </c>
      <c r="C249" s="14">
        <v>4</v>
      </c>
      <c r="D249" s="14">
        <f t="shared" si="15"/>
        <v>-1</v>
      </c>
      <c r="E249" s="14">
        <v>3</v>
      </c>
      <c r="F249" s="14">
        <v>0</v>
      </c>
      <c r="G249" s="14"/>
      <c r="H249" s="14"/>
      <c r="I249" s="14">
        <v>1</v>
      </c>
      <c r="J249" s="24">
        <v>160</v>
      </c>
      <c r="K249" s="14"/>
      <c r="L249" s="14"/>
      <c r="M249" s="14">
        <v>1</v>
      </c>
    </row>
    <row r="250" spans="2:13" x14ac:dyDescent="0.3">
      <c r="B250" s="14">
        <v>16</v>
      </c>
      <c r="C250" s="14">
        <v>3</v>
      </c>
      <c r="D250" s="14">
        <f t="shared" si="15"/>
        <v>1</v>
      </c>
      <c r="E250" s="14">
        <v>4</v>
      </c>
      <c r="F250" s="14">
        <v>1</v>
      </c>
      <c r="G250" s="14"/>
      <c r="H250" s="14"/>
      <c r="I250" s="14">
        <v>1</v>
      </c>
      <c r="J250" s="24">
        <v>162</v>
      </c>
      <c r="K250" s="14"/>
      <c r="L250" s="14"/>
      <c r="M250" s="14">
        <v>3</v>
      </c>
    </row>
    <row r="251" spans="2:13" x14ac:dyDescent="0.3">
      <c r="B251" s="14">
        <v>17</v>
      </c>
      <c r="C251" s="14">
        <v>4</v>
      </c>
      <c r="D251" s="14">
        <f t="shared" si="15"/>
        <v>0</v>
      </c>
      <c r="E251" s="14">
        <v>4</v>
      </c>
      <c r="F251" s="14">
        <v>0</v>
      </c>
      <c r="G251" s="14"/>
      <c r="H251" s="14"/>
      <c r="I251" s="14">
        <v>0</v>
      </c>
      <c r="J251" s="24">
        <v>215</v>
      </c>
      <c r="K251" s="14"/>
      <c r="L251" s="14"/>
      <c r="M251" s="14">
        <v>0</v>
      </c>
    </row>
    <row r="252" spans="2:13" x14ac:dyDescent="0.3">
      <c r="B252" s="14">
        <v>18</v>
      </c>
      <c r="C252" s="14">
        <v>5</v>
      </c>
      <c r="D252" s="14">
        <f t="shared" si="15"/>
        <v>1</v>
      </c>
      <c r="E252" s="14">
        <v>6</v>
      </c>
      <c r="F252" s="14">
        <v>1</v>
      </c>
      <c r="G252" s="14"/>
      <c r="H252" s="14"/>
      <c r="I252" s="14">
        <v>1</v>
      </c>
      <c r="J252" s="24">
        <v>121</v>
      </c>
      <c r="K252" s="14"/>
      <c r="L252" s="14"/>
      <c r="M252" s="14">
        <v>3</v>
      </c>
    </row>
    <row r="253" spans="2:13" x14ac:dyDescent="0.3">
      <c r="C253" s="11">
        <f t="shared" ref="C253:I253" si="16">SUM(C235:C252)</f>
        <v>72</v>
      </c>
      <c r="D253" s="11">
        <f t="shared" si="16"/>
        <v>16</v>
      </c>
      <c r="E253" s="11">
        <f t="shared" si="16"/>
        <v>88</v>
      </c>
      <c r="F253" s="11">
        <f t="shared" si="16"/>
        <v>9</v>
      </c>
      <c r="G253" s="11">
        <f t="shared" si="16"/>
        <v>0</v>
      </c>
      <c r="H253" s="11"/>
      <c r="I253" s="11">
        <f t="shared" si="16"/>
        <v>5</v>
      </c>
      <c r="J253" s="11"/>
      <c r="K253" s="30">
        <f>SUM(K235:K252)/COUNTA(K235:K252)</f>
        <v>0.33333333333333331</v>
      </c>
      <c r="L253" s="30">
        <f>SUM(L235:L252)/COUNTA(L235:L252)</f>
        <v>0</v>
      </c>
      <c r="M253" s="16">
        <f>AVERAGE(M235:M252)</f>
        <v>1.6666666666666667</v>
      </c>
    </row>
    <row r="255" spans="2:13" x14ac:dyDescent="0.3">
      <c r="B255" t="s">
        <v>30</v>
      </c>
    </row>
    <row r="256" spans="2:13" x14ac:dyDescent="0.3">
      <c r="B256" s="20">
        <v>45561</v>
      </c>
      <c r="C256" s="12" t="s">
        <v>25</v>
      </c>
      <c r="D256" s="17" t="s">
        <v>27</v>
      </c>
      <c r="E256" s="12">
        <v>78</v>
      </c>
      <c r="F256" s="12">
        <v>17</v>
      </c>
      <c r="G256" s="12">
        <v>0</v>
      </c>
      <c r="H256" s="12"/>
      <c r="I256" s="12">
        <v>12</v>
      </c>
      <c r="J256" s="12"/>
      <c r="K256" s="13">
        <v>0.75</v>
      </c>
      <c r="L256" s="13">
        <v>0.5</v>
      </c>
      <c r="M256" s="12" t="s">
        <v>42</v>
      </c>
    </row>
    <row r="257" spans="2:13" x14ac:dyDescent="0.3">
      <c r="B257" s="11" t="s">
        <v>2</v>
      </c>
      <c r="C257" s="11" t="s">
        <v>1</v>
      </c>
      <c r="D257" s="11" t="s">
        <v>24</v>
      </c>
      <c r="E257" s="11" t="s">
        <v>23</v>
      </c>
      <c r="F257" s="11" t="s">
        <v>39</v>
      </c>
      <c r="G257" s="11" t="s">
        <v>40</v>
      </c>
      <c r="H257" s="11"/>
      <c r="I257" s="11" t="s">
        <v>19</v>
      </c>
      <c r="J257" s="11" t="s">
        <v>28</v>
      </c>
      <c r="K257" s="11" t="s">
        <v>20</v>
      </c>
      <c r="L257" s="11" t="s">
        <v>21</v>
      </c>
      <c r="M257" s="11" t="s">
        <v>22</v>
      </c>
    </row>
    <row r="258" spans="2:13" x14ac:dyDescent="0.3">
      <c r="B258" s="14">
        <v>1</v>
      </c>
      <c r="C258" s="14">
        <v>4</v>
      </c>
      <c r="D258" s="14">
        <f>E258-C258</f>
        <v>3</v>
      </c>
      <c r="E258" s="14">
        <v>7</v>
      </c>
      <c r="F258" s="14">
        <v>0</v>
      </c>
      <c r="G258" s="14"/>
      <c r="H258" s="14"/>
      <c r="I258" s="14">
        <v>0</v>
      </c>
      <c r="J258" s="24">
        <v>120</v>
      </c>
      <c r="K258" s="14"/>
      <c r="L258" s="14"/>
      <c r="M258" s="14">
        <v>2</v>
      </c>
    </row>
    <row r="259" spans="2:13" x14ac:dyDescent="0.3">
      <c r="B259" s="14">
        <v>2</v>
      </c>
      <c r="C259" s="14">
        <v>5</v>
      </c>
      <c r="D259" s="14">
        <f t="shared" ref="D259:D275" si="17">E259-C259</f>
        <v>0</v>
      </c>
      <c r="E259" s="14">
        <v>5</v>
      </c>
      <c r="F259" s="14">
        <v>1</v>
      </c>
      <c r="G259" s="14"/>
      <c r="H259" s="14"/>
      <c r="I259" s="14">
        <v>1</v>
      </c>
      <c r="J259" s="24">
        <v>165</v>
      </c>
      <c r="K259" s="14"/>
      <c r="L259" s="14"/>
      <c r="M259" s="14">
        <v>3</v>
      </c>
    </row>
    <row r="260" spans="2:13" x14ac:dyDescent="0.3">
      <c r="B260" s="14">
        <v>3</v>
      </c>
      <c r="C260" s="14">
        <v>3</v>
      </c>
      <c r="D260" s="14">
        <f t="shared" si="17"/>
        <v>2</v>
      </c>
      <c r="E260" s="14">
        <v>5</v>
      </c>
      <c r="F260" s="14">
        <v>0</v>
      </c>
      <c r="G260" s="14"/>
      <c r="H260" s="14"/>
      <c r="I260" s="14">
        <v>0</v>
      </c>
      <c r="J260" s="24">
        <v>110</v>
      </c>
      <c r="K260" s="14"/>
      <c r="L260" s="14">
        <v>0</v>
      </c>
      <c r="M260" s="14">
        <v>1</v>
      </c>
    </row>
    <row r="261" spans="2:13" x14ac:dyDescent="0.3">
      <c r="B261" s="14">
        <v>4</v>
      </c>
      <c r="C261" s="14">
        <v>4</v>
      </c>
      <c r="D261" s="14">
        <f t="shared" si="17"/>
        <v>0</v>
      </c>
      <c r="E261" s="14">
        <v>4</v>
      </c>
      <c r="F261" s="14">
        <v>1</v>
      </c>
      <c r="G261" s="14"/>
      <c r="H261" s="14"/>
      <c r="I261" s="14">
        <v>1</v>
      </c>
      <c r="J261" s="24">
        <v>90</v>
      </c>
      <c r="K261" s="14"/>
      <c r="L261" s="14"/>
      <c r="M261" s="14">
        <v>2</v>
      </c>
    </row>
    <row r="262" spans="2:13" x14ac:dyDescent="0.3">
      <c r="B262" s="14">
        <v>5</v>
      </c>
      <c r="C262" s="14">
        <v>5</v>
      </c>
      <c r="D262" s="14">
        <f t="shared" si="17"/>
        <v>2</v>
      </c>
      <c r="E262" s="14">
        <v>7</v>
      </c>
      <c r="F262" s="14">
        <v>0</v>
      </c>
      <c r="G262" s="14"/>
      <c r="H262" s="14"/>
      <c r="I262" s="14">
        <v>1</v>
      </c>
      <c r="J262" s="24">
        <v>185</v>
      </c>
      <c r="K262" s="14"/>
      <c r="L262" s="14"/>
      <c r="M262" s="14">
        <v>4</v>
      </c>
    </row>
    <row r="263" spans="2:13" x14ac:dyDescent="0.3">
      <c r="B263" s="14">
        <v>6</v>
      </c>
      <c r="C263" s="14">
        <v>3</v>
      </c>
      <c r="D263" s="14">
        <f t="shared" si="17"/>
        <v>1</v>
      </c>
      <c r="E263" s="14">
        <v>4</v>
      </c>
      <c r="F263" s="14">
        <v>1</v>
      </c>
      <c r="G263" s="14"/>
      <c r="H263" s="14"/>
      <c r="I263" s="14">
        <v>0</v>
      </c>
      <c r="J263" s="24">
        <v>200</v>
      </c>
      <c r="K263" s="14"/>
      <c r="L263" s="14"/>
      <c r="M263" s="14">
        <v>2</v>
      </c>
    </row>
    <row r="264" spans="2:13" x14ac:dyDescent="0.3">
      <c r="B264" s="14">
        <v>7</v>
      </c>
      <c r="C264" s="14">
        <v>4</v>
      </c>
      <c r="D264" s="14">
        <f t="shared" si="17"/>
        <v>-1</v>
      </c>
      <c r="E264" s="14">
        <v>3</v>
      </c>
      <c r="F264" s="14">
        <v>1</v>
      </c>
      <c r="G264" s="14"/>
      <c r="H264" s="14"/>
      <c r="I264" s="14">
        <v>1</v>
      </c>
      <c r="J264" s="24">
        <v>10</v>
      </c>
      <c r="K264" s="14"/>
      <c r="L264" s="14"/>
      <c r="M264" s="14">
        <v>1</v>
      </c>
    </row>
    <row r="265" spans="2:13" x14ac:dyDescent="0.3">
      <c r="B265" s="14">
        <v>8</v>
      </c>
      <c r="C265" s="14">
        <v>4</v>
      </c>
      <c r="D265" s="14">
        <f t="shared" si="17"/>
        <v>0</v>
      </c>
      <c r="E265" s="14">
        <v>4</v>
      </c>
      <c r="F265" s="14">
        <v>1</v>
      </c>
      <c r="G265" s="14"/>
      <c r="H265" s="14"/>
      <c r="I265" s="14">
        <v>1</v>
      </c>
      <c r="J265" s="24">
        <v>60</v>
      </c>
      <c r="K265" s="14"/>
      <c r="L265" s="14"/>
      <c r="M265" s="14">
        <v>2</v>
      </c>
    </row>
    <row r="266" spans="2:13" x14ac:dyDescent="0.3">
      <c r="B266" s="14">
        <v>9</v>
      </c>
      <c r="C266" s="14">
        <v>4</v>
      </c>
      <c r="D266" s="14">
        <f t="shared" si="17"/>
        <v>0</v>
      </c>
      <c r="E266" s="14">
        <v>4</v>
      </c>
      <c r="F266" s="14">
        <v>1</v>
      </c>
      <c r="G266" s="14"/>
      <c r="H266" s="14"/>
      <c r="I266" s="14">
        <v>1</v>
      </c>
      <c r="J266" s="24">
        <v>105</v>
      </c>
      <c r="K266" s="14"/>
      <c r="L266" s="14"/>
      <c r="M266" s="14">
        <v>2</v>
      </c>
    </row>
    <row r="267" spans="2:13" x14ac:dyDescent="0.3">
      <c r="B267" s="14">
        <v>10</v>
      </c>
      <c r="C267" s="14">
        <v>4</v>
      </c>
      <c r="D267" s="14">
        <f t="shared" si="17"/>
        <v>-4</v>
      </c>
      <c r="E267" s="14"/>
      <c r="F267" s="14"/>
      <c r="G267" s="14"/>
      <c r="H267" s="14"/>
      <c r="I267" s="14"/>
      <c r="J267" s="24"/>
      <c r="K267" s="14"/>
      <c r="L267" s="14"/>
      <c r="M267" s="14"/>
    </row>
    <row r="268" spans="2:13" x14ac:dyDescent="0.3">
      <c r="B268" s="14">
        <v>11</v>
      </c>
      <c r="C268" s="14">
        <v>4</v>
      </c>
      <c r="D268" s="14">
        <f t="shared" si="17"/>
        <v>-4</v>
      </c>
      <c r="E268" s="14"/>
      <c r="F268" s="14"/>
      <c r="G268" s="14"/>
      <c r="H268" s="14"/>
      <c r="I268" s="14"/>
      <c r="J268" s="24"/>
      <c r="K268" s="14"/>
      <c r="L268" s="14"/>
      <c r="M268" s="14"/>
    </row>
    <row r="269" spans="2:13" x14ac:dyDescent="0.3">
      <c r="B269" s="14">
        <v>12</v>
      </c>
      <c r="C269" s="14">
        <v>3</v>
      </c>
      <c r="D269" s="14">
        <f t="shared" si="17"/>
        <v>-3</v>
      </c>
      <c r="E269" s="14"/>
      <c r="F269" s="14"/>
      <c r="G269" s="14"/>
      <c r="H269" s="14"/>
      <c r="I269" s="14"/>
      <c r="J269" s="24"/>
      <c r="K269" s="14"/>
      <c r="L269" s="14"/>
      <c r="M269" s="14"/>
    </row>
    <row r="270" spans="2:13" x14ac:dyDescent="0.3">
      <c r="B270" s="14">
        <v>13</v>
      </c>
      <c r="C270" s="14">
        <v>4</v>
      </c>
      <c r="D270" s="14">
        <f t="shared" si="17"/>
        <v>-4</v>
      </c>
      <c r="E270" s="14"/>
      <c r="F270" s="14"/>
      <c r="G270" s="14"/>
      <c r="H270" s="14"/>
      <c r="I270" s="14"/>
      <c r="J270" s="24"/>
      <c r="K270" s="14"/>
      <c r="L270" s="14"/>
      <c r="M270" s="14"/>
    </row>
    <row r="271" spans="2:13" x14ac:dyDescent="0.3">
      <c r="B271" s="14">
        <v>14</v>
      </c>
      <c r="C271" s="14">
        <v>5</v>
      </c>
      <c r="D271" s="14">
        <f t="shared" si="17"/>
        <v>-5</v>
      </c>
      <c r="E271" s="14"/>
      <c r="F271" s="14"/>
      <c r="G271" s="14"/>
      <c r="H271" s="14"/>
      <c r="I271" s="14"/>
      <c r="J271" s="24"/>
      <c r="K271" s="14"/>
      <c r="L271" s="14"/>
      <c r="M271" s="14"/>
    </row>
    <row r="272" spans="2:13" x14ac:dyDescent="0.3">
      <c r="B272" s="14">
        <v>15</v>
      </c>
      <c r="C272" s="14">
        <v>4</v>
      </c>
      <c r="D272" s="14">
        <f t="shared" si="17"/>
        <v>-4</v>
      </c>
      <c r="E272" s="14"/>
      <c r="F272" s="14"/>
      <c r="G272" s="14"/>
      <c r="H272" s="14"/>
      <c r="I272" s="14"/>
      <c r="J272" s="24"/>
      <c r="K272" s="14"/>
      <c r="L272" s="14"/>
      <c r="M272" s="14"/>
    </row>
    <row r="273" spans="2:13" x14ac:dyDescent="0.3">
      <c r="B273" s="14">
        <v>16</v>
      </c>
      <c r="C273" s="14">
        <v>3</v>
      </c>
      <c r="D273" s="14">
        <f t="shared" si="17"/>
        <v>-3</v>
      </c>
      <c r="E273" s="14"/>
      <c r="F273" s="14"/>
      <c r="G273" s="14"/>
      <c r="H273" s="14"/>
      <c r="I273" s="14"/>
      <c r="J273" s="24"/>
      <c r="K273" s="14"/>
      <c r="L273" s="14"/>
      <c r="M273" s="14"/>
    </row>
    <row r="274" spans="2:13" x14ac:dyDescent="0.3">
      <c r="B274" s="14">
        <v>17</v>
      </c>
      <c r="C274" s="14">
        <v>4</v>
      </c>
      <c r="D274" s="14">
        <f t="shared" si="17"/>
        <v>-4</v>
      </c>
      <c r="E274" s="14"/>
      <c r="F274" s="14"/>
      <c r="G274" s="14"/>
      <c r="H274" s="14"/>
      <c r="I274" s="14"/>
      <c r="J274" s="24"/>
      <c r="K274" s="14"/>
      <c r="L274" s="14"/>
      <c r="M274" s="14"/>
    </row>
    <row r="275" spans="2:13" x14ac:dyDescent="0.3">
      <c r="B275" s="14">
        <v>18</v>
      </c>
      <c r="C275" s="14">
        <v>5</v>
      </c>
      <c r="D275" s="14">
        <f t="shared" si="17"/>
        <v>-5</v>
      </c>
      <c r="E275" s="14"/>
      <c r="F275" s="14"/>
      <c r="G275" s="14"/>
      <c r="H275" s="14"/>
      <c r="I275" s="14"/>
      <c r="J275" s="24"/>
      <c r="K275" s="14"/>
      <c r="L275" s="14"/>
      <c r="M275" s="14"/>
    </row>
    <row r="276" spans="2:13" x14ac:dyDescent="0.3">
      <c r="C276" s="11">
        <f t="shared" ref="C276:I276" si="18">SUM(C258:C275)</f>
        <v>72</v>
      </c>
      <c r="D276" s="11">
        <f t="shared" si="18"/>
        <v>-29</v>
      </c>
      <c r="E276" s="11">
        <f t="shared" si="18"/>
        <v>43</v>
      </c>
      <c r="F276" s="11">
        <f t="shared" si="18"/>
        <v>6</v>
      </c>
      <c r="G276" s="11">
        <f t="shared" si="18"/>
        <v>0</v>
      </c>
      <c r="H276" s="11"/>
      <c r="I276" s="11">
        <f t="shared" si="18"/>
        <v>6</v>
      </c>
      <c r="J276" s="11"/>
      <c r="K276" s="30" t="e">
        <f>SUM(K258:K275)/COUNTA(K258:K275)</f>
        <v>#DIV/0!</v>
      </c>
      <c r="L276" s="30">
        <f>SUM(L258:L275)/COUNTA(L258:L275)</f>
        <v>0</v>
      </c>
      <c r="M276" s="16">
        <f>AVERAGE(M258:M275)</f>
        <v>2.1111111111111112</v>
      </c>
    </row>
    <row r="278" spans="2:13" x14ac:dyDescent="0.3">
      <c r="B278" t="s">
        <v>30</v>
      </c>
    </row>
    <row r="279" spans="2:13" x14ac:dyDescent="0.3">
      <c r="B279" s="20">
        <v>45565</v>
      </c>
      <c r="C279" s="12" t="s">
        <v>25</v>
      </c>
      <c r="D279" s="17" t="s">
        <v>27</v>
      </c>
      <c r="E279" s="12">
        <v>78</v>
      </c>
      <c r="F279" s="12">
        <v>17</v>
      </c>
      <c r="G279" s="12">
        <v>0</v>
      </c>
      <c r="H279" s="12"/>
      <c r="I279" s="12">
        <v>12</v>
      </c>
      <c r="J279" s="12"/>
      <c r="K279" s="13">
        <v>0.75</v>
      </c>
      <c r="L279" s="13">
        <v>0.5</v>
      </c>
      <c r="M279" s="12" t="s">
        <v>42</v>
      </c>
    </row>
    <row r="280" spans="2:13" x14ac:dyDescent="0.3">
      <c r="B280" s="11" t="s">
        <v>2</v>
      </c>
      <c r="C280" s="11" t="s">
        <v>1</v>
      </c>
      <c r="D280" s="11" t="s">
        <v>24</v>
      </c>
      <c r="E280" s="11" t="s">
        <v>23</v>
      </c>
      <c r="F280" s="11" t="s">
        <v>39</v>
      </c>
      <c r="G280" s="11" t="s">
        <v>40</v>
      </c>
      <c r="H280" s="11"/>
      <c r="I280" s="11" t="s">
        <v>19</v>
      </c>
      <c r="J280" s="11" t="s">
        <v>28</v>
      </c>
      <c r="K280" s="11" t="s">
        <v>20</v>
      </c>
      <c r="L280" s="11" t="s">
        <v>21</v>
      </c>
      <c r="M280" s="11" t="s">
        <v>22</v>
      </c>
    </row>
    <row r="281" spans="2:13" x14ac:dyDescent="0.3">
      <c r="B281" s="14">
        <v>1</v>
      </c>
      <c r="C281" s="14">
        <v>4</v>
      </c>
      <c r="D281" s="14">
        <f>E281-C281</f>
        <v>0</v>
      </c>
      <c r="E281" s="14">
        <v>4</v>
      </c>
      <c r="F281" s="14">
        <v>1</v>
      </c>
      <c r="G281" s="14"/>
      <c r="H281" s="14"/>
      <c r="I281" s="14">
        <v>1</v>
      </c>
      <c r="J281" s="24">
        <v>74</v>
      </c>
      <c r="K281" s="14"/>
      <c r="L281" s="14"/>
      <c r="M281" s="14">
        <v>2</v>
      </c>
    </row>
    <row r="282" spans="2:13" x14ac:dyDescent="0.3">
      <c r="B282" s="14">
        <v>2</v>
      </c>
      <c r="C282" s="14">
        <v>5</v>
      </c>
      <c r="D282" s="14">
        <f t="shared" ref="D282:D298" si="19">E282-C282</f>
        <v>0</v>
      </c>
      <c r="E282" s="14">
        <v>5</v>
      </c>
      <c r="F282" s="14">
        <v>1</v>
      </c>
      <c r="G282" s="14"/>
      <c r="H282" s="14"/>
      <c r="I282" s="14">
        <v>0</v>
      </c>
      <c r="J282" s="24">
        <v>50</v>
      </c>
      <c r="K282" s="14">
        <v>1</v>
      </c>
      <c r="L282" s="14"/>
      <c r="M282" s="14">
        <v>1</v>
      </c>
    </row>
    <row r="283" spans="2:13" x14ac:dyDescent="0.3">
      <c r="B283" s="14">
        <v>3</v>
      </c>
      <c r="C283" s="14">
        <v>3</v>
      </c>
      <c r="D283" s="14">
        <f t="shared" si="19"/>
        <v>2</v>
      </c>
      <c r="E283" s="14">
        <v>5</v>
      </c>
      <c r="F283" s="14">
        <v>0</v>
      </c>
      <c r="G283" s="14"/>
      <c r="H283" s="14"/>
      <c r="I283" s="14">
        <v>0</v>
      </c>
      <c r="J283" s="24">
        <v>155</v>
      </c>
      <c r="K283" s="14"/>
      <c r="L283" s="14"/>
      <c r="M283" s="14">
        <v>2</v>
      </c>
    </row>
    <row r="284" spans="2:13" x14ac:dyDescent="0.3">
      <c r="B284" s="14">
        <v>4</v>
      </c>
      <c r="C284" s="14">
        <v>4</v>
      </c>
      <c r="D284" s="14">
        <f t="shared" si="19"/>
        <v>0</v>
      </c>
      <c r="E284" s="14">
        <v>4</v>
      </c>
      <c r="F284" s="14">
        <v>1</v>
      </c>
      <c r="G284" s="14"/>
      <c r="H284" s="14"/>
      <c r="I284" s="14">
        <v>1</v>
      </c>
      <c r="J284" s="24">
        <v>85</v>
      </c>
      <c r="K284" s="14"/>
      <c r="L284" s="14"/>
      <c r="M284" s="14">
        <v>2</v>
      </c>
    </row>
    <row r="285" spans="2:13" x14ac:dyDescent="0.3">
      <c r="B285" s="14">
        <v>5</v>
      </c>
      <c r="C285" s="14">
        <v>5</v>
      </c>
      <c r="D285" s="14">
        <f t="shared" si="19"/>
        <v>3</v>
      </c>
      <c r="E285" s="14">
        <v>8</v>
      </c>
      <c r="F285" s="14">
        <v>0</v>
      </c>
      <c r="G285" s="14"/>
      <c r="H285" s="14"/>
      <c r="I285" s="14">
        <v>0</v>
      </c>
      <c r="J285" s="24">
        <v>244</v>
      </c>
      <c r="K285" s="14"/>
      <c r="L285" s="14"/>
      <c r="M285" s="14">
        <v>2</v>
      </c>
    </row>
    <row r="286" spans="2:13" x14ac:dyDescent="0.3">
      <c r="B286" s="14">
        <v>6</v>
      </c>
      <c r="C286" s="14">
        <v>3</v>
      </c>
      <c r="D286" s="14">
        <f t="shared" si="19"/>
        <v>4</v>
      </c>
      <c r="E286" s="14">
        <v>7</v>
      </c>
      <c r="F286" s="14">
        <v>0</v>
      </c>
      <c r="G286" s="14"/>
      <c r="H286" s="14"/>
      <c r="I286" s="14">
        <v>0</v>
      </c>
      <c r="J286" s="24">
        <v>195</v>
      </c>
      <c r="K286" s="14"/>
      <c r="L286" s="14"/>
      <c r="M286" s="14">
        <v>3</v>
      </c>
    </row>
    <row r="287" spans="2:13" x14ac:dyDescent="0.3">
      <c r="B287" s="14">
        <v>7</v>
      </c>
      <c r="C287" s="14">
        <v>4</v>
      </c>
      <c r="D287" s="14">
        <f t="shared" si="19"/>
        <v>0</v>
      </c>
      <c r="E287" s="14">
        <v>4</v>
      </c>
      <c r="F287" s="14">
        <v>1</v>
      </c>
      <c r="G287" s="14"/>
      <c r="H287" s="14"/>
      <c r="I287" s="14">
        <v>0</v>
      </c>
      <c r="J287" s="24">
        <v>15</v>
      </c>
      <c r="K287" s="14"/>
      <c r="L287" s="14"/>
      <c r="M287" s="14">
        <v>1</v>
      </c>
    </row>
    <row r="288" spans="2:13" x14ac:dyDescent="0.3">
      <c r="B288" s="14">
        <v>8</v>
      </c>
      <c r="C288" s="14">
        <v>4</v>
      </c>
      <c r="D288" s="14">
        <f t="shared" si="19"/>
        <v>1</v>
      </c>
      <c r="E288" s="14">
        <v>5</v>
      </c>
      <c r="F288" s="14">
        <v>1</v>
      </c>
      <c r="G288" s="14"/>
      <c r="H288" s="14"/>
      <c r="I288" s="14">
        <v>1</v>
      </c>
      <c r="J288" s="24">
        <v>67</v>
      </c>
      <c r="K288" s="14"/>
      <c r="L288" s="14"/>
      <c r="M288" s="14">
        <v>3</v>
      </c>
    </row>
    <row r="289" spans="2:13" x14ac:dyDescent="0.3">
      <c r="B289" s="14">
        <v>9</v>
      </c>
      <c r="C289" s="14">
        <v>4</v>
      </c>
      <c r="D289" s="14">
        <f t="shared" si="19"/>
        <v>1</v>
      </c>
      <c r="E289" s="14">
        <v>5</v>
      </c>
      <c r="F289" s="14">
        <v>1</v>
      </c>
      <c r="G289" s="14"/>
      <c r="H289" s="14"/>
      <c r="I289" s="14">
        <v>0</v>
      </c>
      <c r="J289" s="24">
        <v>125</v>
      </c>
      <c r="K289" s="14"/>
      <c r="L289" s="14"/>
      <c r="M289" s="14">
        <v>1</v>
      </c>
    </row>
    <row r="290" spans="2:13" x14ac:dyDescent="0.3">
      <c r="B290" s="14">
        <v>10</v>
      </c>
      <c r="C290" s="14">
        <v>4</v>
      </c>
      <c r="D290" s="14">
        <f t="shared" si="19"/>
        <v>-4</v>
      </c>
      <c r="E290" s="14"/>
      <c r="F290" s="14"/>
      <c r="G290" s="14"/>
      <c r="H290" s="14"/>
      <c r="I290" s="14"/>
      <c r="J290" s="24"/>
      <c r="K290" s="14"/>
      <c r="L290" s="14"/>
      <c r="M290" s="14"/>
    </row>
    <row r="291" spans="2:13" x14ac:dyDescent="0.3">
      <c r="B291" s="14">
        <v>11</v>
      </c>
      <c r="C291" s="14">
        <v>4</v>
      </c>
      <c r="D291" s="14">
        <f t="shared" si="19"/>
        <v>-4</v>
      </c>
      <c r="E291" s="14"/>
      <c r="F291" s="14"/>
      <c r="G291" s="14"/>
      <c r="H291" s="14"/>
      <c r="I291" s="14"/>
      <c r="J291" s="24"/>
      <c r="K291" s="14"/>
      <c r="L291" s="14"/>
      <c r="M291" s="14"/>
    </row>
    <row r="292" spans="2:13" x14ac:dyDescent="0.3">
      <c r="B292" s="14">
        <v>12</v>
      </c>
      <c r="C292" s="14">
        <v>3</v>
      </c>
      <c r="D292" s="14">
        <f t="shared" si="19"/>
        <v>-3</v>
      </c>
      <c r="E292" s="14"/>
      <c r="F292" s="14"/>
      <c r="G292" s="14"/>
      <c r="H292" s="14"/>
      <c r="I292" s="14"/>
      <c r="J292" s="24"/>
      <c r="K292" s="14"/>
      <c r="L292" s="14"/>
      <c r="M292" s="14"/>
    </row>
    <row r="293" spans="2:13" x14ac:dyDescent="0.3">
      <c r="B293" s="14">
        <v>13</v>
      </c>
      <c r="C293" s="14">
        <v>4</v>
      </c>
      <c r="D293" s="14">
        <f t="shared" si="19"/>
        <v>-4</v>
      </c>
      <c r="E293" s="14"/>
      <c r="F293" s="14"/>
      <c r="G293" s="14"/>
      <c r="H293" s="14"/>
      <c r="I293" s="14"/>
      <c r="J293" s="24"/>
      <c r="K293" s="14"/>
      <c r="L293" s="14"/>
      <c r="M293" s="14"/>
    </row>
    <row r="294" spans="2:13" x14ac:dyDescent="0.3">
      <c r="B294" s="14">
        <v>14</v>
      </c>
      <c r="C294" s="14">
        <v>5</v>
      </c>
      <c r="D294" s="14">
        <f t="shared" si="19"/>
        <v>-5</v>
      </c>
      <c r="E294" s="14"/>
      <c r="F294" s="14"/>
      <c r="G294" s="14"/>
      <c r="H294" s="14"/>
      <c r="I294" s="14"/>
      <c r="J294" s="24"/>
      <c r="K294" s="14"/>
      <c r="L294" s="14"/>
      <c r="M294" s="14"/>
    </row>
    <row r="295" spans="2:13" x14ac:dyDescent="0.3">
      <c r="B295" s="14">
        <v>15</v>
      </c>
      <c r="C295" s="14">
        <v>4</v>
      </c>
      <c r="D295" s="14">
        <f t="shared" si="19"/>
        <v>-4</v>
      </c>
      <c r="E295" s="14"/>
      <c r="F295" s="14"/>
      <c r="G295" s="14"/>
      <c r="H295" s="14"/>
      <c r="I295" s="14"/>
      <c r="J295" s="24"/>
      <c r="K295" s="14"/>
      <c r="L295" s="14"/>
      <c r="M295" s="14"/>
    </row>
    <row r="296" spans="2:13" x14ac:dyDescent="0.3">
      <c r="B296" s="14">
        <v>16</v>
      </c>
      <c r="C296" s="14">
        <v>3</v>
      </c>
      <c r="D296" s="14">
        <f t="shared" si="19"/>
        <v>-3</v>
      </c>
      <c r="E296" s="14"/>
      <c r="F296" s="14"/>
      <c r="G296" s="14"/>
      <c r="H296" s="14"/>
      <c r="I296" s="14"/>
      <c r="J296" s="24"/>
      <c r="K296" s="14"/>
      <c r="L296" s="14"/>
      <c r="M296" s="14"/>
    </row>
    <row r="297" spans="2:13" x14ac:dyDescent="0.3">
      <c r="B297" s="14">
        <v>17</v>
      </c>
      <c r="C297" s="14">
        <v>4</v>
      </c>
      <c r="D297" s="14">
        <f t="shared" si="19"/>
        <v>-4</v>
      </c>
      <c r="E297" s="14"/>
      <c r="F297" s="14"/>
      <c r="G297" s="14"/>
      <c r="H297" s="14"/>
      <c r="I297" s="14"/>
      <c r="J297" s="24"/>
      <c r="K297" s="14"/>
      <c r="L297" s="14"/>
      <c r="M297" s="14"/>
    </row>
    <row r="298" spans="2:13" x14ac:dyDescent="0.3">
      <c r="B298" s="14">
        <v>18</v>
      </c>
      <c r="C298" s="14">
        <v>5</v>
      </c>
      <c r="D298" s="14">
        <f t="shared" si="19"/>
        <v>-5</v>
      </c>
      <c r="E298" s="14"/>
      <c r="F298" s="14"/>
      <c r="G298" s="14"/>
      <c r="H298" s="14"/>
      <c r="I298" s="14"/>
      <c r="J298" s="24"/>
      <c r="K298" s="14"/>
      <c r="L298" s="14"/>
      <c r="M298" s="14"/>
    </row>
    <row r="299" spans="2:13" x14ac:dyDescent="0.3">
      <c r="C299" s="11">
        <f t="shared" ref="C299:I299" si="20">SUM(C281:C298)</f>
        <v>72</v>
      </c>
      <c r="D299" s="11">
        <f t="shared" si="20"/>
        <v>-25</v>
      </c>
      <c r="E299" s="11">
        <f t="shared" si="20"/>
        <v>47</v>
      </c>
      <c r="F299" s="11">
        <f t="shared" si="20"/>
        <v>6</v>
      </c>
      <c r="G299" s="11">
        <f t="shared" si="20"/>
        <v>0</v>
      </c>
      <c r="H299" s="11"/>
      <c r="I299" s="11">
        <f t="shared" si="20"/>
        <v>3</v>
      </c>
      <c r="J299" s="11"/>
      <c r="K299" s="30">
        <f>SUM(K281:K298)/COUNTA(K281:K298)</f>
        <v>1</v>
      </c>
      <c r="L299" s="30" t="e">
        <f>SUM(L281:L298)/COUNTA(L281:L298)</f>
        <v>#DIV/0!</v>
      </c>
      <c r="M299" s="16">
        <f>AVERAGE(M281:M298)</f>
        <v>1.8888888888888888</v>
      </c>
    </row>
    <row r="301" spans="2:13" x14ac:dyDescent="0.3">
      <c r="B301" t="s">
        <v>30</v>
      </c>
    </row>
    <row r="302" spans="2:13" x14ac:dyDescent="0.3">
      <c r="B302" s="20">
        <v>45568</v>
      </c>
      <c r="C302" s="12" t="s">
        <v>25</v>
      </c>
      <c r="D302" s="17" t="s">
        <v>27</v>
      </c>
      <c r="E302" s="12">
        <v>78</v>
      </c>
      <c r="F302" s="12">
        <v>17</v>
      </c>
      <c r="G302" s="12">
        <v>0</v>
      </c>
      <c r="H302" s="12"/>
      <c r="I302" s="12">
        <v>12</v>
      </c>
      <c r="J302" s="12"/>
      <c r="K302" s="13">
        <v>0.75</v>
      </c>
      <c r="L302" s="13">
        <v>0.5</v>
      </c>
      <c r="M302" s="12" t="s">
        <v>42</v>
      </c>
    </row>
    <row r="303" spans="2:13" x14ac:dyDescent="0.3">
      <c r="B303" s="11" t="s">
        <v>2</v>
      </c>
      <c r="C303" s="11" t="s">
        <v>1</v>
      </c>
      <c r="D303" s="11" t="s">
        <v>24</v>
      </c>
      <c r="E303" s="11" t="s">
        <v>23</v>
      </c>
      <c r="F303" s="11" t="s">
        <v>39</v>
      </c>
      <c r="G303" s="11" t="s">
        <v>40</v>
      </c>
      <c r="H303" s="11"/>
      <c r="I303" s="11" t="s">
        <v>19</v>
      </c>
      <c r="J303" s="11" t="s">
        <v>28</v>
      </c>
      <c r="K303" s="11" t="s">
        <v>20</v>
      </c>
      <c r="L303" s="11" t="s">
        <v>21</v>
      </c>
      <c r="M303" s="11" t="s">
        <v>22</v>
      </c>
    </row>
    <row r="304" spans="2:13" x14ac:dyDescent="0.3">
      <c r="B304" s="14">
        <v>1</v>
      </c>
      <c r="C304" s="14">
        <v>4</v>
      </c>
      <c r="D304" s="14">
        <f>E304-C304</f>
        <v>0</v>
      </c>
      <c r="E304" s="14">
        <v>4</v>
      </c>
      <c r="F304" s="14">
        <v>1</v>
      </c>
      <c r="G304" s="14"/>
      <c r="H304" s="14"/>
      <c r="I304" s="14">
        <v>1</v>
      </c>
      <c r="J304" s="24">
        <v>74</v>
      </c>
      <c r="K304" s="14"/>
      <c r="L304" s="14"/>
      <c r="M304" s="14">
        <v>2</v>
      </c>
    </row>
    <row r="305" spans="2:13" x14ac:dyDescent="0.3">
      <c r="B305" s="14">
        <v>2</v>
      </c>
      <c r="C305" s="14">
        <v>5</v>
      </c>
      <c r="D305" s="14">
        <f t="shared" ref="D305:D321" si="21">E305-C305</f>
        <v>-1</v>
      </c>
      <c r="E305" s="14">
        <v>4</v>
      </c>
      <c r="F305" s="14">
        <v>1</v>
      </c>
      <c r="G305" s="14"/>
      <c r="H305" s="14"/>
      <c r="I305" s="14">
        <v>1</v>
      </c>
      <c r="J305" s="24">
        <v>50</v>
      </c>
      <c r="K305" s="14"/>
      <c r="L305" s="14"/>
      <c r="M305" s="14">
        <v>2</v>
      </c>
    </row>
    <row r="306" spans="2:13" x14ac:dyDescent="0.3">
      <c r="B306" s="14">
        <v>3</v>
      </c>
      <c r="C306" s="14">
        <v>3</v>
      </c>
      <c r="D306" s="14">
        <f t="shared" si="21"/>
        <v>2</v>
      </c>
      <c r="E306" s="14">
        <v>5</v>
      </c>
      <c r="F306" s="14">
        <v>0</v>
      </c>
      <c r="G306" s="14"/>
      <c r="H306" s="14"/>
      <c r="I306" s="14">
        <v>0</v>
      </c>
      <c r="J306" s="24">
        <v>155</v>
      </c>
      <c r="K306" s="14"/>
      <c r="L306" s="14">
        <v>0</v>
      </c>
      <c r="M306" s="14">
        <v>2</v>
      </c>
    </row>
    <row r="307" spans="2:13" x14ac:dyDescent="0.3">
      <c r="B307" s="14">
        <v>4</v>
      </c>
      <c r="C307" s="14">
        <v>4</v>
      </c>
      <c r="D307" s="14">
        <f t="shared" si="21"/>
        <v>1</v>
      </c>
      <c r="E307" s="14">
        <v>5</v>
      </c>
      <c r="F307" s="14">
        <v>1</v>
      </c>
      <c r="G307" s="14"/>
      <c r="H307" s="14"/>
      <c r="I307" s="14">
        <v>1</v>
      </c>
      <c r="J307" s="24">
        <v>85</v>
      </c>
      <c r="K307" s="14"/>
      <c r="L307" s="14"/>
      <c r="M307" s="14">
        <v>3</v>
      </c>
    </row>
    <row r="308" spans="2:13" x14ac:dyDescent="0.3">
      <c r="B308" s="14">
        <v>5</v>
      </c>
      <c r="C308" s="14">
        <v>5</v>
      </c>
      <c r="D308" s="14">
        <f t="shared" si="21"/>
        <v>1</v>
      </c>
      <c r="E308" s="14">
        <v>6</v>
      </c>
      <c r="F308" s="14">
        <v>1</v>
      </c>
      <c r="G308" s="14"/>
      <c r="H308" s="14"/>
      <c r="I308" s="14">
        <v>0</v>
      </c>
      <c r="J308" s="24">
        <v>244</v>
      </c>
      <c r="K308" s="14">
        <v>0</v>
      </c>
      <c r="L308" s="14"/>
      <c r="M308" s="14">
        <v>2</v>
      </c>
    </row>
    <row r="309" spans="2:13" x14ac:dyDescent="0.3">
      <c r="B309" s="14">
        <v>6</v>
      </c>
      <c r="C309" s="14">
        <v>3</v>
      </c>
      <c r="D309" s="14">
        <f t="shared" si="21"/>
        <v>1</v>
      </c>
      <c r="E309" s="14">
        <v>4</v>
      </c>
      <c r="F309" s="14">
        <v>1</v>
      </c>
      <c r="G309" s="14"/>
      <c r="H309" s="14"/>
      <c r="I309" s="14">
        <v>1</v>
      </c>
      <c r="J309" s="24">
        <v>195</v>
      </c>
      <c r="K309" s="14"/>
      <c r="L309" s="14"/>
      <c r="M309" s="14">
        <v>3</v>
      </c>
    </row>
    <row r="310" spans="2:13" x14ac:dyDescent="0.3">
      <c r="B310" s="14">
        <v>7</v>
      </c>
      <c r="C310" s="14">
        <v>4</v>
      </c>
      <c r="D310" s="14">
        <f t="shared" si="21"/>
        <v>0</v>
      </c>
      <c r="E310" s="14">
        <v>4</v>
      </c>
      <c r="F310" s="14">
        <v>1</v>
      </c>
      <c r="G310" s="14"/>
      <c r="H310" s="14"/>
      <c r="I310" s="14">
        <v>0</v>
      </c>
      <c r="J310" s="24">
        <v>15</v>
      </c>
      <c r="K310" s="14">
        <v>1</v>
      </c>
      <c r="L310" s="14"/>
      <c r="M310" s="14">
        <v>1</v>
      </c>
    </row>
    <row r="311" spans="2:13" x14ac:dyDescent="0.3">
      <c r="B311" s="14">
        <v>8</v>
      </c>
      <c r="C311" s="14">
        <v>4</v>
      </c>
      <c r="D311" s="14">
        <f t="shared" si="21"/>
        <v>-1</v>
      </c>
      <c r="E311" s="14">
        <v>3</v>
      </c>
      <c r="F311" s="14">
        <v>1</v>
      </c>
      <c r="G311" s="14"/>
      <c r="H311" s="14"/>
      <c r="I311" s="14">
        <v>1</v>
      </c>
      <c r="J311" s="24">
        <v>67</v>
      </c>
      <c r="K311" s="14"/>
      <c r="L311" s="14"/>
      <c r="M311" s="14">
        <v>1</v>
      </c>
    </row>
    <row r="312" spans="2:13" x14ac:dyDescent="0.3">
      <c r="B312" s="14">
        <v>9</v>
      </c>
      <c r="C312" s="14">
        <v>4</v>
      </c>
      <c r="D312" s="14">
        <f t="shared" si="21"/>
        <v>-1</v>
      </c>
      <c r="E312" s="14">
        <v>3</v>
      </c>
      <c r="F312" s="14">
        <v>1</v>
      </c>
      <c r="G312" s="14"/>
      <c r="H312" s="14"/>
      <c r="I312" s="14">
        <v>1</v>
      </c>
      <c r="J312" s="24">
        <v>125</v>
      </c>
      <c r="K312" s="14"/>
      <c r="L312" s="14"/>
      <c r="M312" s="14">
        <v>1</v>
      </c>
    </row>
    <row r="313" spans="2:13" x14ac:dyDescent="0.3">
      <c r="B313" s="14">
        <v>10</v>
      </c>
      <c r="C313" s="14">
        <v>4</v>
      </c>
      <c r="D313" s="14">
        <f t="shared" si="21"/>
        <v>-4</v>
      </c>
      <c r="E313" s="14"/>
      <c r="F313" s="14"/>
      <c r="G313" s="14"/>
      <c r="H313" s="14"/>
      <c r="I313" s="14"/>
      <c r="J313" s="24"/>
      <c r="K313" s="14"/>
      <c r="L313" s="14"/>
      <c r="M313" s="14"/>
    </row>
    <row r="314" spans="2:13" x14ac:dyDescent="0.3">
      <c r="B314" s="14">
        <v>11</v>
      </c>
      <c r="C314" s="14">
        <v>4</v>
      </c>
      <c r="D314" s="14">
        <f t="shared" si="21"/>
        <v>-4</v>
      </c>
      <c r="E314" s="14"/>
      <c r="F314" s="14"/>
      <c r="G314" s="14"/>
      <c r="H314" s="14"/>
      <c r="I314" s="14"/>
      <c r="J314" s="24"/>
      <c r="K314" s="14"/>
      <c r="L314" s="14"/>
      <c r="M314" s="14"/>
    </row>
    <row r="315" spans="2:13" x14ac:dyDescent="0.3">
      <c r="B315" s="14">
        <v>12</v>
      </c>
      <c r="C315" s="14">
        <v>3</v>
      </c>
      <c r="D315" s="14">
        <f t="shared" si="21"/>
        <v>-3</v>
      </c>
      <c r="E315" s="14"/>
      <c r="F315" s="14"/>
      <c r="G315" s="14"/>
      <c r="H315" s="14"/>
      <c r="I315" s="14"/>
      <c r="J315" s="24"/>
      <c r="K315" s="14"/>
      <c r="L315" s="14"/>
      <c r="M315" s="14"/>
    </row>
    <row r="316" spans="2:13" x14ac:dyDescent="0.3">
      <c r="B316" s="14">
        <v>13</v>
      </c>
      <c r="C316" s="14">
        <v>4</v>
      </c>
      <c r="D316" s="14">
        <f t="shared" si="21"/>
        <v>-4</v>
      </c>
      <c r="E316" s="14"/>
      <c r="F316" s="14"/>
      <c r="G316" s="14"/>
      <c r="H316" s="14"/>
      <c r="I316" s="14"/>
      <c r="J316" s="24"/>
      <c r="K316" s="14"/>
      <c r="L316" s="14"/>
      <c r="M316" s="14"/>
    </row>
    <row r="317" spans="2:13" x14ac:dyDescent="0.3">
      <c r="B317" s="14">
        <v>14</v>
      </c>
      <c r="C317" s="14">
        <v>5</v>
      </c>
      <c r="D317" s="14">
        <f t="shared" si="21"/>
        <v>-5</v>
      </c>
      <c r="E317" s="14"/>
      <c r="F317" s="14"/>
      <c r="G317" s="14"/>
      <c r="H317" s="14"/>
      <c r="I317" s="14"/>
      <c r="J317" s="24"/>
      <c r="K317" s="14"/>
      <c r="L317" s="14"/>
      <c r="M317" s="14"/>
    </row>
    <row r="318" spans="2:13" x14ac:dyDescent="0.3">
      <c r="B318" s="14">
        <v>15</v>
      </c>
      <c r="C318" s="14">
        <v>4</v>
      </c>
      <c r="D318" s="14">
        <f t="shared" si="21"/>
        <v>-4</v>
      </c>
      <c r="E318" s="14"/>
      <c r="F318" s="14"/>
      <c r="G318" s="14"/>
      <c r="H318" s="14"/>
      <c r="I318" s="14"/>
      <c r="J318" s="24"/>
      <c r="K318" s="14"/>
      <c r="L318" s="14"/>
      <c r="M318" s="14"/>
    </row>
    <row r="319" spans="2:13" x14ac:dyDescent="0.3">
      <c r="B319" s="14">
        <v>16</v>
      </c>
      <c r="C319" s="14">
        <v>3</v>
      </c>
      <c r="D319" s="14">
        <f t="shared" si="21"/>
        <v>-3</v>
      </c>
      <c r="E319" s="14"/>
      <c r="F319" s="14"/>
      <c r="G319" s="14"/>
      <c r="H319" s="14"/>
      <c r="I319" s="14"/>
      <c r="J319" s="24"/>
      <c r="K319" s="14"/>
      <c r="L319" s="14"/>
      <c r="M319" s="14"/>
    </row>
    <row r="320" spans="2:13" x14ac:dyDescent="0.3">
      <c r="B320" s="14">
        <v>17</v>
      </c>
      <c r="C320" s="14">
        <v>4</v>
      </c>
      <c r="D320" s="14">
        <f t="shared" si="21"/>
        <v>-4</v>
      </c>
      <c r="E320" s="14"/>
      <c r="F320" s="14"/>
      <c r="G320" s="14"/>
      <c r="H320" s="14"/>
      <c r="I320" s="14"/>
      <c r="J320" s="24"/>
      <c r="K320" s="14"/>
      <c r="L320" s="14"/>
      <c r="M320" s="14"/>
    </row>
    <row r="321" spans="2:13" x14ac:dyDescent="0.3">
      <c r="B321" s="14">
        <v>18</v>
      </c>
      <c r="C321" s="14">
        <v>5</v>
      </c>
      <c r="D321" s="14">
        <f t="shared" si="21"/>
        <v>-5</v>
      </c>
      <c r="E321" s="14"/>
      <c r="F321" s="14"/>
      <c r="G321" s="14"/>
      <c r="H321" s="14"/>
      <c r="I321" s="14"/>
      <c r="J321" s="24"/>
      <c r="K321" s="14"/>
      <c r="L321" s="14"/>
      <c r="M321" s="14"/>
    </row>
    <row r="322" spans="2:13" x14ac:dyDescent="0.3">
      <c r="C322" s="11">
        <f t="shared" ref="C322:I322" si="22">SUM(C304:C321)</f>
        <v>72</v>
      </c>
      <c r="D322" s="11">
        <f t="shared" si="22"/>
        <v>-34</v>
      </c>
      <c r="E322" s="11">
        <f t="shared" si="22"/>
        <v>38</v>
      </c>
      <c r="F322" s="11">
        <f t="shared" si="22"/>
        <v>8</v>
      </c>
      <c r="G322" s="11">
        <f t="shared" si="22"/>
        <v>0</v>
      </c>
      <c r="H322" s="11"/>
      <c r="I322" s="11">
        <f t="shared" si="22"/>
        <v>6</v>
      </c>
      <c r="J322" s="11"/>
      <c r="K322" s="30">
        <f>SUM(K304:K321)/COUNTA(K304:K321)</f>
        <v>0.5</v>
      </c>
      <c r="L322" s="30">
        <f>SUM(L304:L321)/COUNTA(L304:L321)</f>
        <v>0</v>
      </c>
      <c r="M322" s="16">
        <f>AVERAGE(M304:M321)</f>
        <v>1.8888888888888888</v>
      </c>
    </row>
    <row r="324" spans="2:13" x14ac:dyDescent="0.3">
      <c r="B324" t="s">
        <v>54</v>
      </c>
    </row>
    <row r="325" spans="2:13" x14ac:dyDescent="0.3">
      <c r="B325" s="20">
        <v>45570</v>
      </c>
      <c r="C325" s="12" t="s">
        <v>25</v>
      </c>
      <c r="D325" s="17" t="s">
        <v>27</v>
      </c>
      <c r="E325" s="12">
        <v>78</v>
      </c>
      <c r="F325" s="12">
        <v>17</v>
      </c>
      <c r="G325" s="12">
        <v>0</v>
      </c>
      <c r="H325" s="12"/>
      <c r="I325" s="12">
        <v>12</v>
      </c>
      <c r="J325" s="12"/>
      <c r="K325" s="13">
        <v>0.75</v>
      </c>
      <c r="L325" s="13">
        <v>0.5</v>
      </c>
      <c r="M325" s="12" t="s">
        <v>42</v>
      </c>
    </row>
    <row r="326" spans="2:13" x14ac:dyDescent="0.3">
      <c r="B326" s="11" t="s">
        <v>2</v>
      </c>
      <c r="C326" s="11" t="s">
        <v>1</v>
      </c>
      <c r="D326" s="11" t="s">
        <v>24</v>
      </c>
      <c r="E326" s="11" t="s">
        <v>23</v>
      </c>
      <c r="F326" s="11" t="s">
        <v>39</v>
      </c>
      <c r="G326" s="11" t="s">
        <v>40</v>
      </c>
      <c r="H326" s="11"/>
      <c r="I326" s="11" t="s">
        <v>19</v>
      </c>
      <c r="J326" s="11" t="s">
        <v>28</v>
      </c>
      <c r="K326" s="11" t="s">
        <v>20</v>
      </c>
      <c r="L326" s="11" t="s">
        <v>21</v>
      </c>
      <c r="M326" s="11" t="s">
        <v>22</v>
      </c>
    </row>
    <row r="327" spans="2:13" x14ac:dyDescent="0.3">
      <c r="B327" s="14">
        <v>1</v>
      </c>
      <c r="C327" s="14">
        <v>4</v>
      </c>
      <c r="D327" s="14">
        <f>E327-C327</f>
        <v>3</v>
      </c>
      <c r="E327" s="14">
        <v>7</v>
      </c>
      <c r="F327" s="14">
        <v>0</v>
      </c>
      <c r="G327" s="14"/>
      <c r="H327" s="14"/>
      <c r="I327" s="14">
        <v>0</v>
      </c>
      <c r="J327" s="24">
        <v>174</v>
      </c>
      <c r="K327" s="14"/>
      <c r="L327" s="14"/>
      <c r="M327" s="14">
        <v>2</v>
      </c>
    </row>
    <row r="328" spans="2:13" x14ac:dyDescent="0.3">
      <c r="B328" s="14">
        <v>2</v>
      </c>
      <c r="C328" s="14">
        <v>4</v>
      </c>
      <c r="D328" s="14">
        <f t="shared" ref="D328:D344" si="23">E328-C328</f>
        <v>2</v>
      </c>
      <c r="E328" s="14">
        <v>6</v>
      </c>
      <c r="F328" s="14">
        <v>0</v>
      </c>
      <c r="G328" s="14"/>
      <c r="H328" s="14"/>
      <c r="I328" s="14">
        <v>0</v>
      </c>
      <c r="J328" s="24">
        <v>170</v>
      </c>
      <c r="K328" s="14"/>
      <c r="L328" s="14"/>
      <c r="M328" s="14">
        <v>2</v>
      </c>
    </row>
    <row r="329" spans="2:13" x14ac:dyDescent="0.3">
      <c r="B329" s="14">
        <v>3</v>
      </c>
      <c r="C329" s="14">
        <v>3</v>
      </c>
      <c r="D329" s="14">
        <f t="shared" si="23"/>
        <v>0</v>
      </c>
      <c r="E329" s="14">
        <v>3</v>
      </c>
      <c r="F329" s="14">
        <v>1</v>
      </c>
      <c r="G329" s="14"/>
      <c r="H329" s="14"/>
      <c r="I329" s="14">
        <v>1</v>
      </c>
      <c r="J329" s="24">
        <v>190</v>
      </c>
      <c r="K329" s="14"/>
      <c r="L329" s="14"/>
      <c r="M329" s="14">
        <v>2</v>
      </c>
    </row>
    <row r="330" spans="2:13" x14ac:dyDescent="0.3">
      <c r="B330" s="14">
        <v>4</v>
      </c>
      <c r="C330" s="14">
        <v>4</v>
      </c>
      <c r="D330" s="14">
        <f t="shared" si="23"/>
        <v>-1</v>
      </c>
      <c r="E330" s="14">
        <v>3</v>
      </c>
      <c r="F330" s="14">
        <v>1</v>
      </c>
      <c r="G330" s="14"/>
      <c r="H330" s="14"/>
      <c r="I330" s="14">
        <v>1</v>
      </c>
      <c r="J330" s="24">
        <v>121</v>
      </c>
      <c r="K330" s="14"/>
      <c r="L330" s="14"/>
      <c r="M330" s="14">
        <v>1</v>
      </c>
    </row>
    <row r="331" spans="2:13" x14ac:dyDescent="0.3">
      <c r="B331" s="14">
        <v>5</v>
      </c>
      <c r="C331" s="14">
        <v>3</v>
      </c>
      <c r="D331" s="14">
        <f t="shared" si="23"/>
        <v>1</v>
      </c>
      <c r="E331" s="14">
        <v>4</v>
      </c>
      <c r="F331" s="14">
        <v>1</v>
      </c>
      <c r="G331" s="14"/>
      <c r="H331" s="14"/>
      <c r="I331" s="14">
        <v>0</v>
      </c>
      <c r="J331" s="24">
        <v>173</v>
      </c>
      <c r="K331" s="14"/>
      <c r="L331" s="14"/>
      <c r="M331" s="14">
        <v>2</v>
      </c>
    </row>
    <row r="332" spans="2:13" x14ac:dyDescent="0.3">
      <c r="B332" s="14">
        <v>6</v>
      </c>
      <c r="C332" s="14">
        <v>4</v>
      </c>
      <c r="D332" s="14">
        <f t="shared" si="23"/>
        <v>1</v>
      </c>
      <c r="E332" s="14">
        <v>5</v>
      </c>
      <c r="F332" s="14">
        <v>1</v>
      </c>
      <c r="G332" s="14"/>
      <c r="H332" s="14"/>
      <c r="I332" s="14">
        <v>0</v>
      </c>
      <c r="J332" s="24">
        <v>150</v>
      </c>
      <c r="K332" s="14">
        <v>0</v>
      </c>
      <c r="L332" s="14"/>
      <c r="M332" s="14">
        <v>2</v>
      </c>
    </row>
    <row r="333" spans="2:13" x14ac:dyDescent="0.3">
      <c r="B333" s="14">
        <v>7</v>
      </c>
      <c r="C333" s="14">
        <v>4</v>
      </c>
      <c r="D333" s="14">
        <f t="shared" si="23"/>
        <v>0</v>
      </c>
      <c r="E333" s="14">
        <v>4</v>
      </c>
      <c r="F333" s="14">
        <v>1</v>
      </c>
      <c r="G333" s="14"/>
      <c r="H333" s="14"/>
      <c r="I333" s="14">
        <v>0</v>
      </c>
      <c r="J333" s="24">
        <v>177</v>
      </c>
      <c r="K333" s="14">
        <v>1</v>
      </c>
      <c r="L333" s="14"/>
      <c r="M333" s="14">
        <v>1</v>
      </c>
    </row>
    <row r="334" spans="2:13" x14ac:dyDescent="0.3">
      <c r="B334" s="14">
        <v>8</v>
      </c>
      <c r="C334" s="14">
        <v>4</v>
      </c>
      <c r="D334" s="14">
        <f t="shared" si="23"/>
        <v>0</v>
      </c>
      <c r="E334" s="14">
        <v>4</v>
      </c>
      <c r="F334" s="14">
        <v>1</v>
      </c>
      <c r="G334" s="14"/>
      <c r="H334" s="14"/>
      <c r="I334" s="14">
        <v>0</v>
      </c>
      <c r="J334" s="24">
        <v>51</v>
      </c>
      <c r="K334" s="14">
        <v>1</v>
      </c>
      <c r="L334" s="14"/>
      <c r="M334" s="14">
        <v>1</v>
      </c>
    </row>
    <row r="335" spans="2:13" x14ac:dyDescent="0.3">
      <c r="B335" s="14">
        <v>9</v>
      </c>
      <c r="C335" s="14">
        <v>5</v>
      </c>
      <c r="D335" s="14">
        <f t="shared" si="23"/>
        <v>2</v>
      </c>
      <c r="E335" s="14">
        <v>7</v>
      </c>
      <c r="F335" s="14">
        <v>1</v>
      </c>
      <c r="G335" s="14"/>
      <c r="H335" s="14"/>
      <c r="I335" s="14">
        <v>0</v>
      </c>
      <c r="J335" s="24">
        <v>132</v>
      </c>
      <c r="K335" s="14">
        <v>0</v>
      </c>
      <c r="L335" s="14"/>
      <c r="M335" s="14">
        <v>3</v>
      </c>
    </row>
    <row r="336" spans="2:13" x14ac:dyDescent="0.3">
      <c r="B336" s="14">
        <v>10</v>
      </c>
      <c r="C336" s="14">
        <v>4</v>
      </c>
      <c r="D336" s="14">
        <f t="shared" si="23"/>
        <v>2</v>
      </c>
      <c r="E336" s="14">
        <v>6</v>
      </c>
      <c r="F336" s="14">
        <v>0</v>
      </c>
      <c r="G336" s="14"/>
      <c r="H336" s="14"/>
      <c r="I336" s="14">
        <v>0</v>
      </c>
      <c r="J336" s="24">
        <v>170</v>
      </c>
      <c r="K336" s="14"/>
      <c r="L336" s="14">
        <v>0</v>
      </c>
      <c r="M336" s="14">
        <v>2</v>
      </c>
    </row>
    <row r="337" spans="2:13" x14ac:dyDescent="0.3">
      <c r="B337" s="14">
        <v>11</v>
      </c>
      <c r="C337" s="14">
        <v>4</v>
      </c>
      <c r="D337" s="14">
        <f t="shared" si="23"/>
        <v>4</v>
      </c>
      <c r="E337" s="14">
        <v>8</v>
      </c>
      <c r="F337" s="14">
        <v>0</v>
      </c>
      <c r="G337" s="14"/>
      <c r="H337" s="14"/>
      <c r="I337" s="14">
        <v>0</v>
      </c>
      <c r="J337" s="24">
        <v>248</v>
      </c>
      <c r="K337" s="14"/>
      <c r="L337" s="14"/>
      <c r="M337" s="14">
        <v>2</v>
      </c>
    </row>
    <row r="338" spans="2:13" x14ac:dyDescent="0.3">
      <c r="B338" s="14">
        <v>12</v>
      </c>
      <c r="C338" s="14">
        <v>4</v>
      </c>
      <c r="D338" s="14">
        <f t="shared" si="23"/>
        <v>1</v>
      </c>
      <c r="E338" s="14">
        <v>5</v>
      </c>
      <c r="F338" s="14">
        <v>1</v>
      </c>
      <c r="G338" s="14"/>
      <c r="H338" s="14"/>
      <c r="I338" s="14">
        <v>1</v>
      </c>
      <c r="J338" s="24">
        <v>87</v>
      </c>
      <c r="K338" s="14"/>
      <c r="L338" s="14"/>
      <c r="M338" s="14">
        <v>3</v>
      </c>
    </row>
    <row r="339" spans="2:13" x14ac:dyDescent="0.3">
      <c r="B339" s="14">
        <v>13</v>
      </c>
      <c r="C339" s="14">
        <v>3</v>
      </c>
      <c r="D339" s="14">
        <f t="shared" si="23"/>
        <v>1</v>
      </c>
      <c r="E339" s="14">
        <v>4</v>
      </c>
      <c r="F339" s="14">
        <v>0</v>
      </c>
      <c r="G339" s="14"/>
      <c r="H339" s="14"/>
      <c r="I339" s="14">
        <v>0</v>
      </c>
      <c r="J339" s="24">
        <v>245</v>
      </c>
      <c r="K339" s="14">
        <v>0</v>
      </c>
      <c r="L339" s="14"/>
      <c r="M339" s="14">
        <v>1</v>
      </c>
    </row>
    <row r="340" spans="2:13" x14ac:dyDescent="0.3">
      <c r="B340" s="14">
        <v>14</v>
      </c>
      <c r="C340" s="14">
        <v>4</v>
      </c>
      <c r="D340" s="14">
        <f t="shared" si="23"/>
        <v>1</v>
      </c>
      <c r="E340" s="14">
        <v>5</v>
      </c>
      <c r="F340" s="14">
        <v>0</v>
      </c>
      <c r="G340" s="14"/>
      <c r="H340" s="14"/>
      <c r="I340" s="14">
        <v>0</v>
      </c>
      <c r="J340" s="24">
        <v>165</v>
      </c>
      <c r="K340" s="14">
        <v>0</v>
      </c>
      <c r="L340" s="14"/>
      <c r="M340" s="14">
        <v>1</v>
      </c>
    </row>
    <row r="341" spans="2:13" x14ac:dyDescent="0.3">
      <c r="B341" s="14">
        <v>15</v>
      </c>
      <c r="C341" s="14">
        <v>5</v>
      </c>
      <c r="D341" s="14">
        <f t="shared" si="23"/>
        <v>1</v>
      </c>
      <c r="E341" s="14">
        <v>6</v>
      </c>
      <c r="F341" s="14">
        <v>0</v>
      </c>
      <c r="G341" s="14"/>
      <c r="H341" s="14"/>
      <c r="I341" s="14">
        <v>0</v>
      </c>
      <c r="J341" s="24">
        <v>270</v>
      </c>
      <c r="K341" s="14">
        <v>0</v>
      </c>
      <c r="L341" s="14"/>
      <c r="M341" s="14">
        <v>2</v>
      </c>
    </row>
    <row r="342" spans="2:13" x14ac:dyDescent="0.3">
      <c r="B342" s="14">
        <v>16</v>
      </c>
      <c r="C342" s="14">
        <v>3</v>
      </c>
      <c r="D342" s="14">
        <f t="shared" si="23"/>
        <v>0</v>
      </c>
      <c r="E342" s="14">
        <v>3</v>
      </c>
      <c r="F342" s="14">
        <v>1</v>
      </c>
      <c r="G342" s="14"/>
      <c r="H342" s="14"/>
      <c r="I342" s="14">
        <v>1</v>
      </c>
      <c r="J342" s="24">
        <v>160</v>
      </c>
      <c r="K342" s="14"/>
      <c r="L342" s="14"/>
      <c r="M342" s="14">
        <v>2</v>
      </c>
    </row>
    <row r="343" spans="2:13" x14ac:dyDescent="0.3">
      <c r="B343" s="14">
        <v>17</v>
      </c>
      <c r="C343" s="14">
        <v>4</v>
      </c>
      <c r="D343" s="14">
        <f t="shared" si="23"/>
        <v>1</v>
      </c>
      <c r="E343" s="14">
        <v>5</v>
      </c>
      <c r="F343" s="14">
        <v>1</v>
      </c>
      <c r="G343" s="14"/>
      <c r="H343" s="14"/>
      <c r="I343" s="14">
        <v>0</v>
      </c>
      <c r="J343" s="24">
        <v>113</v>
      </c>
      <c r="K343" s="14">
        <v>0</v>
      </c>
      <c r="L343" s="14"/>
      <c r="M343" s="14">
        <v>1</v>
      </c>
    </row>
    <row r="344" spans="2:13" x14ac:dyDescent="0.3">
      <c r="B344" s="14">
        <v>18</v>
      </c>
      <c r="C344" s="14">
        <v>5</v>
      </c>
      <c r="D344" s="14">
        <f t="shared" si="23"/>
        <v>0</v>
      </c>
      <c r="E344" s="14">
        <v>5</v>
      </c>
      <c r="F344" s="14">
        <v>1</v>
      </c>
      <c r="G344" s="14"/>
      <c r="H344" s="14"/>
      <c r="I344" s="14">
        <v>1</v>
      </c>
      <c r="J344" s="24">
        <v>122</v>
      </c>
      <c r="K344" s="14"/>
      <c r="L344" s="14"/>
      <c r="M344" s="14">
        <v>2</v>
      </c>
    </row>
    <row r="345" spans="2:13" x14ac:dyDescent="0.3">
      <c r="C345" s="11">
        <f t="shared" ref="C345:I345" si="24">SUM(C327:C344)</f>
        <v>71</v>
      </c>
      <c r="D345" s="11">
        <f t="shared" si="24"/>
        <v>19</v>
      </c>
      <c r="E345" s="11">
        <f t="shared" si="24"/>
        <v>90</v>
      </c>
      <c r="F345" s="11">
        <f t="shared" si="24"/>
        <v>11</v>
      </c>
      <c r="G345" s="11">
        <f t="shared" si="24"/>
        <v>0</v>
      </c>
      <c r="H345" s="11"/>
      <c r="I345" s="11">
        <f t="shared" si="24"/>
        <v>5</v>
      </c>
      <c r="J345" s="11"/>
      <c r="K345" s="30">
        <f>SUM(K327:K344)/COUNTA(K327:K344)</f>
        <v>0.25</v>
      </c>
      <c r="L345" s="30">
        <f>SUM(L327:L344)/COUNTA(L327:L344)</f>
        <v>0</v>
      </c>
      <c r="M345" s="16">
        <f>AVERAGE(M327:M344)</f>
        <v>1.7777777777777777</v>
      </c>
    </row>
    <row r="347" spans="2:13" x14ac:dyDescent="0.3">
      <c r="B347" t="s">
        <v>54</v>
      </c>
    </row>
    <row r="348" spans="2:13" x14ac:dyDescent="0.3">
      <c r="B348" s="20">
        <v>45571</v>
      </c>
      <c r="C348" s="12" t="s">
        <v>25</v>
      </c>
      <c r="D348" s="17" t="s">
        <v>27</v>
      </c>
      <c r="E348" s="12">
        <v>78</v>
      </c>
      <c r="F348" s="12">
        <v>17</v>
      </c>
      <c r="G348" s="12">
        <v>0</v>
      </c>
      <c r="H348" s="12"/>
      <c r="I348" s="12">
        <v>12</v>
      </c>
      <c r="J348" s="12"/>
      <c r="K348" s="13">
        <v>0.75</v>
      </c>
      <c r="L348" s="13">
        <v>0.5</v>
      </c>
      <c r="M348" s="12" t="s">
        <v>42</v>
      </c>
    </row>
    <row r="349" spans="2:13" x14ac:dyDescent="0.3">
      <c r="B349" s="11" t="s">
        <v>2</v>
      </c>
      <c r="C349" s="11" t="s">
        <v>1</v>
      </c>
      <c r="D349" s="11" t="s">
        <v>24</v>
      </c>
      <c r="E349" s="11" t="s">
        <v>23</v>
      </c>
      <c r="F349" s="11" t="s">
        <v>39</v>
      </c>
      <c r="G349" s="11" t="s">
        <v>40</v>
      </c>
      <c r="H349" s="11"/>
      <c r="I349" s="11" t="s">
        <v>19</v>
      </c>
      <c r="J349" s="11" t="s">
        <v>28</v>
      </c>
      <c r="K349" s="11" t="s">
        <v>20</v>
      </c>
      <c r="L349" s="11" t="s">
        <v>21</v>
      </c>
      <c r="M349" s="11" t="s">
        <v>22</v>
      </c>
    </row>
    <row r="350" spans="2:13" x14ac:dyDescent="0.3">
      <c r="B350" s="14">
        <v>1</v>
      </c>
      <c r="C350" s="14">
        <v>4</v>
      </c>
      <c r="D350" s="14">
        <f>E350-C350</f>
        <v>1</v>
      </c>
      <c r="E350" s="14">
        <v>5</v>
      </c>
      <c r="F350" s="14">
        <v>1</v>
      </c>
      <c r="G350" s="14"/>
      <c r="H350" s="14"/>
      <c r="I350" s="14">
        <v>0</v>
      </c>
      <c r="J350" s="24">
        <v>195</v>
      </c>
      <c r="K350" s="14">
        <v>0</v>
      </c>
      <c r="L350" s="14"/>
      <c r="M350" s="14">
        <v>2</v>
      </c>
    </row>
    <row r="351" spans="2:13" x14ac:dyDescent="0.3">
      <c r="B351" s="14">
        <v>2</v>
      </c>
      <c r="C351" s="14">
        <v>4</v>
      </c>
      <c r="D351" s="14">
        <f t="shared" ref="D351:D367" si="25">E351-C351</f>
        <v>1</v>
      </c>
      <c r="E351" s="14">
        <v>5</v>
      </c>
      <c r="F351" s="14">
        <v>1</v>
      </c>
      <c r="G351" s="14"/>
      <c r="H351" s="14"/>
      <c r="I351" s="14">
        <v>0</v>
      </c>
      <c r="J351" s="24">
        <v>159</v>
      </c>
      <c r="K351" s="14">
        <v>0</v>
      </c>
      <c r="L351" s="14"/>
      <c r="M351" s="14">
        <v>2</v>
      </c>
    </row>
    <row r="352" spans="2:13" x14ac:dyDescent="0.3">
      <c r="B352" s="14">
        <v>3</v>
      </c>
      <c r="C352" s="14">
        <v>3</v>
      </c>
      <c r="D352" s="14">
        <f t="shared" si="25"/>
        <v>0</v>
      </c>
      <c r="E352" s="14">
        <v>3</v>
      </c>
      <c r="F352" s="14">
        <v>1</v>
      </c>
      <c r="G352" s="14"/>
      <c r="H352" s="14"/>
      <c r="I352" s="14">
        <v>0</v>
      </c>
      <c r="J352" s="24">
        <v>173</v>
      </c>
      <c r="K352" s="14">
        <v>1</v>
      </c>
      <c r="L352" s="14"/>
      <c r="M352" s="14">
        <v>1</v>
      </c>
    </row>
    <row r="353" spans="2:13" x14ac:dyDescent="0.3">
      <c r="B353" s="14">
        <v>4</v>
      </c>
      <c r="C353" s="14">
        <v>4</v>
      </c>
      <c r="D353" s="14">
        <f t="shared" si="25"/>
        <v>0</v>
      </c>
      <c r="E353" s="14">
        <v>4</v>
      </c>
      <c r="F353" s="14">
        <v>1</v>
      </c>
      <c r="G353" s="14"/>
      <c r="H353" s="14"/>
      <c r="I353" s="14">
        <v>1</v>
      </c>
      <c r="J353" s="24">
        <v>105</v>
      </c>
      <c r="K353" s="14"/>
      <c r="L353" s="14"/>
      <c r="M353" s="14">
        <v>2</v>
      </c>
    </row>
    <row r="354" spans="2:13" x14ac:dyDescent="0.3">
      <c r="B354" s="14">
        <v>5</v>
      </c>
      <c r="C354" s="14">
        <v>3</v>
      </c>
      <c r="D354" s="14">
        <f t="shared" si="25"/>
        <v>1</v>
      </c>
      <c r="E354" s="14">
        <v>4</v>
      </c>
      <c r="F354" s="14">
        <v>0</v>
      </c>
      <c r="G354" s="14"/>
      <c r="H354" s="14"/>
      <c r="I354" s="14">
        <v>0</v>
      </c>
      <c r="J354" s="24">
        <v>186</v>
      </c>
      <c r="K354" s="14">
        <v>0</v>
      </c>
      <c r="L354" s="14"/>
      <c r="M354" s="14">
        <v>1</v>
      </c>
    </row>
    <row r="355" spans="2:13" x14ac:dyDescent="0.3">
      <c r="B355" s="14">
        <v>6</v>
      </c>
      <c r="C355" s="14">
        <v>4</v>
      </c>
      <c r="D355" s="14">
        <f t="shared" si="25"/>
        <v>-1</v>
      </c>
      <c r="E355" s="14">
        <v>3</v>
      </c>
      <c r="F355" s="14">
        <v>1</v>
      </c>
      <c r="G355" s="14"/>
      <c r="H355" s="14"/>
      <c r="I355" s="14">
        <v>1</v>
      </c>
      <c r="J355" s="24">
        <v>131</v>
      </c>
      <c r="K355" s="14"/>
      <c r="L355" s="14"/>
      <c r="M355" s="14">
        <v>1</v>
      </c>
    </row>
    <row r="356" spans="2:13" x14ac:dyDescent="0.3">
      <c r="B356" s="14">
        <v>7</v>
      </c>
      <c r="C356" s="14">
        <v>4</v>
      </c>
      <c r="D356" s="14">
        <f t="shared" si="25"/>
        <v>0</v>
      </c>
      <c r="E356" s="14">
        <v>4</v>
      </c>
      <c r="F356" s="14">
        <v>1</v>
      </c>
      <c r="G356" s="14"/>
      <c r="H356" s="14"/>
      <c r="I356" s="14">
        <v>1</v>
      </c>
      <c r="J356" s="24">
        <v>150</v>
      </c>
      <c r="K356" s="14"/>
      <c r="L356" s="14"/>
      <c r="M356" s="14">
        <v>2</v>
      </c>
    </row>
    <row r="357" spans="2:13" x14ac:dyDescent="0.3">
      <c r="B357" s="14">
        <v>8</v>
      </c>
      <c r="C357" s="14">
        <v>4</v>
      </c>
      <c r="D357" s="14">
        <f t="shared" si="25"/>
        <v>0</v>
      </c>
      <c r="E357" s="14">
        <v>4</v>
      </c>
      <c r="F357" s="14">
        <v>1</v>
      </c>
      <c r="G357" s="14"/>
      <c r="H357" s="14"/>
      <c r="I357" s="14">
        <v>1</v>
      </c>
      <c r="J357" s="24">
        <v>63</v>
      </c>
      <c r="K357" s="14"/>
      <c r="L357" s="14"/>
      <c r="M357" s="14">
        <v>2</v>
      </c>
    </row>
    <row r="358" spans="2:13" x14ac:dyDescent="0.3">
      <c r="B358" s="14">
        <v>9</v>
      </c>
      <c r="C358" s="14">
        <v>5</v>
      </c>
      <c r="D358" s="14">
        <f t="shared" si="25"/>
        <v>1</v>
      </c>
      <c r="E358" s="14">
        <v>6</v>
      </c>
      <c r="F358" s="14">
        <v>1</v>
      </c>
      <c r="G358" s="14"/>
      <c r="H358" s="14"/>
      <c r="I358" s="14">
        <v>0</v>
      </c>
      <c r="J358" s="24">
        <v>180</v>
      </c>
      <c r="K358" s="14"/>
      <c r="L358" s="14"/>
      <c r="M358" s="14">
        <v>2</v>
      </c>
    </row>
    <row r="359" spans="2:13" x14ac:dyDescent="0.3">
      <c r="B359" s="14">
        <v>10</v>
      </c>
      <c r="C359" s="14">
        <v>4</v>
      </c>
      <c r="D359" s="14">
        <f t="shared" si="25"/>
        <v>0</v>
      </c>
      <c r="E359" s="14">
        <v>4</v>
      </c>
      <c r="F359" s="14">
        <v>1</v>
      </c>
      <c r="G359" s="14"/>
      <c r="H359" s="14"/>
      <c r="I359" s="14">
        <v>1</v>
      </c>
      <c r="J359" s="24">
        <v>98</v>
      </c>
      <c r="K359" s="14"/>
      <c r="L359" s="14"/>
      <c r="M359" s="14">
        <v>2</v>
      </c>
    </row>
    <row r="360" spans="2:13" x14ac:dyDescent="0.3">
      <c r="B360" s="14">
        <v>11</v>
      </c>
      <c r="C360" s="14">
        <v>4</v>
      </c>
      <c r="D360" s="14">
        <f t="shared" si="25"/>
        <v>1</v>
      </c>
      <c r="E360" s="14">
        <v>5</v>
      </c>
      <c r="F360" s="14">
        <v>1</v>
      </c>
      <c r="G360" s="14"/>
      <c r="H360" s="14"/>
      <c r="I360" s="14">
        <v>0</v>
      </c>
      <c r="J360" s="24">
        <v>150</v>
      </c>
      <c r="K360" s="14"/>
      <c r="L360" s="14">
        <v>0</v>
      </c>
      <c r="M360" s="14">
        <v>2</v>
      </c>
    </row>
    <row r="361" spans="2:13" x14ac:dyDescent="0.3">
      <c r="B361" s="14">
        <v>12</v>
      </c>
      <c r="C361" s="14">
        <v>4</v>
      </c>
      <c r="D361" s="14">
        <f t="shared" si="25"/>
        <v>0</v>
      </c>
      <c r="E361" s="14">
        <v>4</v>
      </c>
      <c r="F361" s="14">
        <v>1</v>
      </c>
      <c r="G361" s="14"/>
      <c r="H361" s="14"/>
      <c r="I361" s="14">
        <v>1</v>
      </c>
      <c r="J361" s="24">
        <v>105</v>
      </c>
      <c r="K361" s="14"/>
      <c r="L361" s="14"/>
      <c r="M361" s="14">
        <v>2</v>
      </c>
    </row>
    <row r="362" spans="2:13" x14ac:dyDescent="0.3">
      <c r="B362" s="14">
        <v>13</v>
      </c>
      <c r="C362" s="14">
        <v>3</v>
      </c>
      <c r="D362" s="14">
        <f t="shared" si="25"/>
        <v>1</v>
      </c>
      <c r="E362" s="14">
        <v>4</v>
      </c>
      <c r="F362" s="14">
        <v>0</v>
      </c>
      <c r="G362" s="14"/>
      <c r="H362" s="14"/>
      <c r="I362" s="14">
        <v>0</v>
      </c>
      <c r="J362" s="24">
        <v>245</v>
      </c>
      <c r="K362" s="14">
        <v>0</v>
      </c>
      <c r="L362" s="14"/>
      <c r="M362" s="14">
        <v>2</v>
      </c>
    </row>
    <row r="363" spans="2:13" x14ac:dyDescent="0.3">
      <c r="B363" s="14">
        <v>14</v>
      </c>
      <c r="C363" s="14">
        <v>4</v>
      </c>
      <c r="D363" s="14">
        <f t="shared" si="25"/>
        <v>0</v>
      </c>
      <c r="E363" s="14">
        <v>4</v>
      </c>
      <c r="F363" s="14">
        <v>0</v>
      </c>
      <c r="G363" s="14"/>
      <c r="H363" s="14"/>
      <c r="I363" s="14">
        <v>0</v>
      </c>
      <c r="J363" s="24">
        <v>240</v>
      </c>
      <c r="K363" s="14">
        <v>1</v>
      </c>
      <c r="L363" s="14"/>
      <c r="M363" s="14">
        <v>1</v>
      </c>
    </row>
    <row r="364" spans="2:13" x14ac:dyDescent="0.3">
      <c r="B364" s="14">
        <v>15</v>
      </c>
      <c r="C364" s="14">
        <v>5</v>
      </c>
      <c r="D364" s="14">
        <f t="shared" si="25"/>
        <v>1</v>
      </c>
      <c r="E364" s="14">
        <v>6</v>
      </c>
      <c r="F364" s="14">
        <v>0</v>
      </c>
      <c r="G364" s="14"/>
      <c r="H364" s="14"/>
      <c r="I364" s="14">
        <v>1</v>
      </c>
      <c r="J364" s="24">
        <v>156</v>
      </c>
      <c r="K364" s="14"/>
      <c r="L364" s="14"/>
      <c r="M364" s="14">
        <v>3</v>
      </c>
    </row>
    <row r="365" spans="2:13" x14ac:dyDescent="0.3">
      <c r="B365" s="14">
        <v>16</v>
      </c>
      <c r="C365" s="14">
        <v>3</v>
      </c>
      <c r="D365" s="14">
        <f t="shared" si="25"/>
        <v>0</v>
      </c>
      <c r="E365" s="14">
        <v>3</v>
      </c>
      <c r="F365" s="14">
        <v>1</v>
      </c>
      <c r="G365" s="14"/>
      <c r="H365" s="14"/>
      <c r="I365" s="14">
        <v>0</v>
      </c>
      <c r="J365" s="24">
        <v>143</v>
      </c>
      <c r="K365" s="14"/>
      <c r="L365" s="14">
        <v>1</v>
      </c>
      <c r="M365" s="14">
        <v>1</v>
      </c>
    </row>
    <row r="366" spans="2:13" x14ac:dyDescent="0.3">
      <c r="B366" s="14">
        <v>17</v>
      </c>
      <c r="C366" s="14">
        <v>4</v>
      </c>
      <c r="D366" s="14">
        <f t="shared" si="25"/>
        <v>1</v>
      </c>
      <c r="E366" s="14">
        <v>5</v>
      </c>
      <c r="F366" s="14">
        <v>0</v>
      </c>
      <c r="G366" s="14"/>
      <c r="H366" s="14"/>
      <c r="I366" s="14">
        <v>0</v>
      </c>
      <c r="J366" s="24">
        <v>150</v>
      </c>
      <c r="K366" s="14">
        <v>0</v>
      </c>
      <c r="L366" s="14"/>
      <c r="M366" s="14">
        <v>2</v>
      </c>
    </row>
    <row r="367" spans="2:13" x14ac:dyDescent="0.3">
      <c r="B367" s="14">
        <v>18</v>
      </c>
      <c r="C367" s="14">
        <v>5</v>
      </c>
      <c r="D367" s="14">
        <f t="shared" si="25"/>
        <v>0</v>
      </c>
      <c r="E367" s="14">
        <v>5</v>
      </c>
      <c r="F367" s="14">
        <v>1</v>
      </c>
      <c r="G367" s="14"/>
      <c r="H367" s="14"/>
      <c r="I367" s="14">
        <v>1</v>
      </c>
      <c r="J367" s="24">
        <v>118</v>
      </c>
      <c r="K367" s="14"/>
      <c r="L367" s="14"/>
      <c r="M367" s="14">
        <v>2</v>
      </c>
    </row>
    <row r="368" spans="2:13" x14ac:dyDescent="0.3">
      <c r="C368" s="11">
        <f t="shared" ref="C368:I368" si="26">SUM(C350:C367)</f>
        <v>71</v>
      </c>
      <c r="D368" s="11">
        <f t="shared" si="26"/>
        <v>7</v>
      </c>
      <c r="E368" s="11">
        <f t="shared" si="26"/>
        <v>78</v>
      </c>
      <c r="F368" s="11">
        <f t="shared" si="26"/>
        <v>13</v>
      </c>
      <c r="G368" s="11">
        <f t="shared" si="26"/>
        <v>0</v>
      </c>
      <c r="H368" s="11"/>
      <c r="I368" s="11">
        <f t="shared" si="26"/>
        <v>8</v>
      </c>
      <c r="J368" s="11"/>
      <c r="K368" s="30">
        <f>SUM(K350:K367)/COUNTA(K350:K367)</f>
        <v>0.2857142857142857</v>
      </c>
      <c r="L368" s="30">
        <f>SUM(L350:L367)/COUNTA(L350:L367)</f>
        <v>0.5</v>
      </c>
      <c r="M368" s="16">
        <f>AVERAGE(M350:M367)</f>
        <v>1.7777777777777777</v>
      </c>
    </row>
    <row r="369" spans="2:13" x14ac:dyDescent="0.3">
      <c r="C369" s="11"/>
      <c r="D369" s="11"/>
      <c r="E369" s="11"/>
      <c r="F369" s="11"/>
      <c r="G369" s="11"/>
      <c r="H369" s="11"/>
      <c r="I369" s="11"/>
      <c r="J369" s="11"/>
      <c r="K369" s="30"/>
      <c r="L369" s="30"/>
      <c r="M369" s="16"/>
    </row>
    <row r="370" spans="2:13" x14ac:dyDescent="0.3">
      <c r="B370" t="s">
        <v>52</v>
      </c>
    </row>
    <row r="371" spans="2:13" x14ac:dyDescent="0.3">
      <c r="B371" s="20">
        <v>45579</v>
      </c>
      <c r="C371" s="12" t="s">
        <v>25</v>
      </c>
      <c r="D371" s="17" t="s">
        <v>27</v>
      </c>
      <c r="E371" s="12">
        <v>78</v>
      </c>
      <c r="F371" s="12">
        <v>17</v>
      </c>
      <c r="G371" s="12">
        <v>0</v>
      </c>
      <c r="H371" s="12"/>
      <c r="I371" s="12">
        <v>12</v>
      </c>
      <c r="J371" s="12"/>
      <c r="K371" s="13">
        <v>0.75</v>
      </c>
      <c r="L371" s="13">
        <v>0.5</v>
      </c>
      <c r="M371" s="12" t="s">
        <v>42</v>
      </c>
    </row>
    <row r="372" spans="2:13" x14ac:dyDescent="0.3">
      <c r="B372" s="11" t="s">
        <v>2</v>
      </c>
      <c r="C372" s="11" t="s">
        <v>1</v>
      </c>
      <c r="D372" s="11" t="s">
        <v>24</v>
      </c>
      <c r="E372" s="11" t="s">
        <v>23</v>
      </c>
      <c r="F372" s="11" t="s">
        <v>39</v>
      </c>
      <c r="G372" s="11" t="s">
        <v>40</v>
      </c>
      <c r="H372" s="11"/>
      <c r="I372" s="11" t="s">
        <v>19</v>
      </c>
      <c r="J372" s="11" t="s">
        <v>28</v>
      </c>
      <c r="K372" s="11" t="s">
        <v>20</v>
      </c>
      <c r="L372" s="11" t="s">
        <v>21</v>
      </c>
      <c r="M372" s="11" t="s">
        <v>22</v>
      </c>
    </row>
    <row r="373" spans="2:13" x14ac:dyDescent="0.3">
      <c r="B373" s="14">
        <v>1</v>
      </c>
      <c r="C373" s="14">
        <v>4</v>
      </c>
      <c r="D373" s="14">
        <f>E373-C373</f>
        <v>2</v>
      </c>
      <c r="E373" s="14">
        <v>6</v>
      </c>
      <c r="F373" s="14">
        <v>0</v>
      </c>
      <c r="G373" s="14"/>
      <c r="H373" s="14"/>
      <c r="I373" s="14">
        <v>0</v>
      </c>
      <c r="J373" s="24">
        <v>4</v>
      </c>
      <c r="K373" s="14"/>
      <c r="L373" s="14"/>
      <c r="M373" s="14">
        <v>2</v>
      </c>
    </row>
    <row r="374" spans="2:13" x14ac:dyDescent="0.3">
      <c r="B374" s="14">
        <v>2</v>
      </c>
      <c r="C374" s="14">
        <v>4</v>
      </c>
      <c r="D374" s="14">
        <f t="shared" ref="D374:D390" si="27">E374-C374</f>
        <v>0</v>
      </c>
      <c r="E374" s="14">
        <v>4</v>
      </c>
      <c r="F374" s="14">
        <v>1</v>
      </c>
      <c r="G374" s="14"/>
      <c r="H374" s="14"/>
      <c r="I374" s="14">
        <v>0</v>
      </c>
      <c r="J374" s="24">
        <v>127</v>
      </c>
      <c r="K374" s="14">
        <v>1</v>
      </c>
      <c r="L374" s="14"/>
      <c r="M374" s="14">
        <v>1</v>
      </c>
    </row>
    <row r="375" spans="2:13" x14ac:dyDescent="0.3">
      <c r="B375" s="14">
        <v>3</v>
      </c>
      <c r="C375" s="14">
        <v>4</v>
      </c>
      <c r="D375" s="14">
        <f t="shared" si="27"/>
        <v>-1</v>
      </c>
      <c r="E375" s="14">
        <v>3</v>
      </c>
      <c r="F375" s="14">
        <v>1</v>
      </c>
      <c r="G375" s="14"/>
      <c r="H375" s="14"/>
      <c r="I375" s="14">
        <v>1</v>
      </c>
      <c r="J375" s="24">
        <v>124</v>
      </c>
      <c r="K375" s="14"/>
      <c r="L375" s="14"/>
      <c r="M375" s="14">
        <v>1</v>
      </c>
    </row>
    <row r="376" spans="2:13" x14ac:dyDescent="0.3">
      <c r="B376" s="14">
        <v>4</v>
      </c>
      <c r="C376" s="14">
        <v>4</v>
      </c>
      <c r="D376" s="14">
        <f t="shared" si="27"/>
        <v>1</v>
      </c>
      <c r="E376" s="14">
        <v>5</v>
      </c>
      <c r="F376" s="14">
        <v>1</v>
      </c>
      <c r="G376" s="14"/>
      <c r="H376" s="14"/>
      <c r="I376" s="14">
        <v>1</v>
      </c>
      <c r="J376" s="24">
        <v>97</v>
      </c>
      <c r="K376" s="14"/>
      <c r="L376" s="14"/>
      <c r="M376" s="14">
        <v>3</v>
      </c>
    </row>
    <row r="377" spans="2:13" x14ac:dyDescent="0.3">
      <c r="B377" s="14">
        <v>5</v>
      </c>
      <c r="C377" s="14">
        <v>3</v>
      </c>
      <c r="D377" s="14">
        <f t="shared" si="27"/>
        <v>-1</v>
      </c>
      <c r="E377" s="14">
        <v>2</v>
      </c>
      <c r="F377" s="14">
        <v>1</v>
      </c>
      <c r="G377" s="14"/>
      <c r="H377" s="14"/>
      <c r="I377" s="14">
        <v>0</v>
      </c>
      <c r="J377" s="24">
        <v>117</v>
      </c>
      <c r="K377" s="14">
        <v>1</v>
      </c>
      <c r="L377" s="14"/>
      <c r="M377" s="14">
        <v>0</v>
      </c>
    </row>
    <row r="378" spans="2:13" x14ac:dyDescent="0.3">
      <c r="B378" s="14">
        <v>6</v>
      </c>
      <c r="C378" s="14">
        <v>5</v>
      </c>
      <c r="D378" s="14">
        <f t="shared" si="27"/>
        <v>0</v>
      </c>
      <c r="E378" s="14">
        <v>5</v>
      </c>
      <c r="F378" s="14">
        <v>1</v>
      </c>
      <c r="G378" s="14"/>
      <c r="H378" s="14"/>
      <c r="I378" s="14">
        <v>1</v>
      </c>
      <c r="J378" s="24">
        <v>58</v>
      </c>
      <c r="K378" s="14"/>
      <c r="L378" s="14"/>
      <c r="M378" s="14">
        <v>2</v>
      </c>
    </row>
    <row r="379" spans="2:13" x14ac:dyDescent="0.3">
      <c r="B379" s="14">
        <v>7</v>
      </c>
      <c r="C379" s="14">
        <v>4</v>
      </c>
      <c r="D379" s="14">
        <f t="shared" si="27"/>
        <v>2</v>
      </c>
      <c r="E379" s="14">
        <v>6</v>
      </c>
      <c r="F379" s="14">
        <v>0</v>
      </c>
      <c r="G379" s="14"/>
      <c r="H379" s="14"/>
      <c r="I379" s="14">
        <v>0</v>
      </c>
      <c r="J379" s="24">
        <v>149</v>
      </c>
      <c r="K379" s="14">
        <v>0</v>
      </c>
      <c r="L379" s="14"/>
      <c r="M379" s="14">
        <v>2</v>
      </c>
    </row>
    <row r="380" spans="2:13" x14ac:dyDescent="0.3">
      <c r="B380" s="14">
        <v>8</v>
      </c>
      <c r="C380" s="14">
        <v>3</v>
      </c>
      <c r="D380" s="14">
        <f t="shared" si="27"/>
        <v>0</v>
      </c>
      <c r="E380" s="14">
        <v>3</v>
      </c>
      <c r="F380" s="14">
        <v>1</v>
      </c>
      <c r="G380" s="14"/>
      <c r="H380" s="14"/>
      <c r="I380" s="14">
        <v>0</v>
      </c>
      <c r="J380" s="24">
        <v>141</v>
      </c>
      <c r="K380" s="14">
        <v>1</v>
      </c>
      <c r="L380" s="14"/>
      <c r="M380" s="14">
        <v>1</v>
      </c>
    </row>
    <row r="381" spans="2:13" x14ac:dyDescent="0.3">
      <c r="B381" s="14">
        <v>9</v>
      </c>
      <c r="C381" s="14">
        <v>5</v>
      </c>
      <c r="D381" s="14">
        <f t="shared" si="27"/>
        <v>1</v>
      </c>
      <c r="E381" s="14">
        <v>6</v>
      </c>
      <c r="F381" s="14">
        <v>1</v>
      </c>
      <c r="G381" s="14"/>
      <c r="H381" s="14"/>
      <c r="I381" s="14">
        <v>1</v>
      </c>
      <c r="J381" s="24">
        <v>150</v>
      </c>
      <c r="K381" s="14"/>
      <c r="L381" s="14"/>
      <c r="M381" s="14">
        <v>3</v>
      </c>
    </row>
    <row r="382" spans="2:13" x14ac:dyDescent="0.3">
      <c r="B382" s="14">
        <v>10</v>
      </c>
      <c r="C382" s="14">
        <v>4</v>
      </c>
      <c r="D382" s="14">
        <f t="shared" si="27"/>
        <v>0</v>
      </c>
      <c r="E382" s="14">
        <v>4</v>
      </c>
      <c r="F382" s="14">
        <v>0</v>
      </c>
      <c r="G382" s="14"/>
      <c r="H382" s="14"/>
      <c r="I382" s="14">
        <v>0</v>
      </c>
      <c r="J382" s="24">
        <v>160</v>
      </c>
      <c r="K382" s="14">
        <v>1</v>
      </c>
      <c r="L382" s="14"/>
      <c r="M382" s="14">
        <v>1</v>
      </c>
    </row>
    <row r="383" spans="2:13" x14ac:dyDescent="0.3">
      <c r="B383" s="14">
        <v>11</v>
      </c>
      <c r="C383" s="14">
        <v>5</v>
      </c>
      <c r="D383" s="14">
        <f t="shared" si="27"/>
        <v>0</v>
      </c>
      <c r="E383" s="14">
        <v>5</v>
      </c>
      <c r="F383" s="14">
        <v>1</v>
      </c>
      <c r="G383" s="14"/>
      <c r="H383" s="14"/>
      <c r="I383" s="14">
        <v>1</v>
      </c>
      <c r="J383" s="24">
        <v>20</v>
      </c>
      <c r="K383" s="14">
        <v>0</v>
      </c>
      <c r="L383" s="14"/>
      <c r="M383" s="14">
        <v>2</v>
      </c>
    </row>
    <row r="384" spans="2:13" x14ac:dyDescent="0.3">
      <c r="B384" s="14">
        <v>12</v>
      </c>
      <c r="C384" s="14">
        <v>3</v>
      </c>
      <c r="D384" s="14">
        <f t="shared" si="27"/>
        <v>0</v>
      </c>
      <c r="E384" s="14">
        <v>3</v>
      </c>
      <c r="F384" s="14">
        <v>1</v>
      </c>
      <c r="G384" s="14"/>
      <c r="H384" s="14"/>
      <c r="I384" s="14">
        <v>1</v>
      </c>
      <c r="J384" s="24">
        <v>185</v>
      </c>
      <c r="K384" s="14"/>
      <c r="L384" s="14"/>
      <c r="M384" s="14">
        <v>2</v>
      </c>
    </row>
    <row r="385" spans="2:13" x14ac:dyDescent="0.3">
      <c r="B385" s="14">
        <v>13</v>
      </c>
      <c r="C385" s="14">
        <v>4</v>
      </c>
      <c r="D385" s="14">
        <f t="shared" si="27"/>
        <v>1</v>
      </c>
      <c r="E385" s="14">
        <v>5</v>
      </c>
      <c r="F385" s="14">
        <v>0</v>
      </c>
      <c r="G385" s="14"/>
      <c r="H385" s="14"/>
      <c r="I385" s="14">
        <v>0</v>
      </c>
      <c r="J385" s="24">
        <v>120</v>
      </c>
      <c r="K385" s="14">
        <v>0</v>
      </c>
      <c r="L385" s="14"/>
      <c r="M385" s="14">
        <v>2</v>
      </c>
    </row>
    <row r="386" spans="2:13" x14ac:dyDescent="0.3">
      <c r="B386" s="14">
        <v>14</v>
      </c>
      <c r="C386" s="14">
        <v>5</v>
      </c>
      <c r="D386" s="14">
        <f t="shared" si="27"/>
        <v>0</v>
      </c>
      <c r="E386" s="14">
        <v>5</v>
      </c>
      <c r="F386" s="14">
        <v>0</v>
      </c>
      <c r="G386" s="14"/>
      <c r="H386" s="14"/>
      <c r="I386" s="14">
        <v>0</v>
      </c>
      <c r="J386" s="24">
        <v>80</v>
      </c>
      <c r="K386" s="14">
        <v>1</v>
      </c>
      <c r="L386" s="14"/>
      <c r="M386" s="14">
        <v>1</v>
      </c>
    </row>
    <row r="387" spans="2:13" x14ac:dyDescent="0.3">
      <c r="B387" s="14">
        <v>15</v>
      </c>
      <c r="C387" s="14">
        <v>4</v>
      </c>
      <c r="D387" s="14">
        <f t="shared" si="27"/>
        <v>1</v>
      </c>
      <c r="E387" s="14">
        <v>5</v>
      </c>
      <c r="F387" s="14">
        <v>1</v>
      </c>
      <c r="G387" s="14"/>
      <c r="H387" s="14"/>
      <c r="I387" s="14">
        <v>0</v>
      </c>
      <c r="J387" s="24">
        <v>100</v>
      </c>
      <c r="K387" s="14"/>
      <c r="L387" s="14">
        <v>0</v>
      </c>
      <c r="M387" s="14">
        <v>2</v>
      </c>
    </row>
    <row r="388" spans="2:13" x14ac:dyDescent="0.3">
      <c r="B388" s="14">
        <v>16</v>
      </c>
      <c r="C388" s="14">
        <v>3</v>
      </c>
      <c r="D388" s="14">
        <f t="shared" si="27"/>
        <v>0</v>
      </c>
      <c r="E388" s="14">
        <v>3</v>
      </c>
      <c r="F388" s="14">
        <v>0</v>
      </c>
      <c r="G388" s="14"/>
      <c r="H388" s="14"/>
      <c r="I388" s="14">
        <v>0</v>
      </c>
      <c r="J388" s="24">
        <v>5</v>
      </c>
      <c r="K388" s="14">
        <v>1</v>
      </c>
      <c r="L388" s="14"/>
      <c r="M388" s="14">
        <v>1</v>
      </c>
    </row>
    <row r="389" spans="2:13" x14ac:dyDescent="0.3">
      <c r="B389" s="14">
        <v>17</v>
      </c>
      <c r="C389" s="14">
        <v>4</v>
      </c>
      <c r="D389" s="14">
        <f t="shared" si="27"/>
        <v>1</v>
      </c>
      <c r="E389" s="14">
        <v>5</v>
      </c>
      <c r="F389" s="14">
        <v>0</v>
      </c>
      <c r="G389" s="14"/>
      <c r="H389" s="14"/>
      <c r="I389" s="14">
        <v>0</v>
      </c>
      <c r="J389" s="24">
        <v>250</v>
      </c>
      <c r="K389" s="14"/>
      <c r="L389" s="14"/>
      <c r="M389" s="14">
        <v>2</v>
      </c>
    </row>
    <row r="390" spans="2:13" x14ac:dyDescent="0.3">
      <c r="B390" s="14">
        <v>18</v>
      </c>
      <c r="C390" s="14">
        <v>4</v>
      </c>
      <c r="D390" s="14">
        <f t="shared" si="27"/>
        <v>0</v>
      </c>
      <c r="E390" s="14">
        <v>4</v>
      </c>
      <c r="F390" s="14">
        <v>0</v>
      </c>
      <c r="G390" s="14"/>
      <c r="H390" s="14"/>
      <c r="I390" s="14">
        <v>0</v>
      </c>
      <c r="J390" s="24">
        <v>155</v>
      </c>
      <c r="K390" s="14">
        <v>1</v>
      </c>
      <c r="L390" s="14"/>
      <c r="M390" s="14">
        <v>1</v>
      </c>
    </row>
    <row r="391" spans="2:13" x14ac:dyDescent="0.3">
      <c r="C391" s="11">
        <f t="shared" ref="C391:I391" si="28">SUM(C373:C390)</f>
        <v>72</v>
      </c>
      <c r="D391" s="11">
        <f t="shared" si="28"/>
        <v>7</v>
      </c>
      <c r="E391" s="11">
        <f t="shared" si="28"/>
        <v>79</v>
      </c>
      <c r="F391" s="11">
        <f t="shared" si="28"/>
        <v>10</v>
      </c>
      <c r="G391" s="11">
        <f t="shared" si="28"/>
        <v>0</v>
      </c>
      <c r="H391" s="11"/>
      <c r="I391" s="11">
        <f t="shared" si="28"/>
        <v>6</v>
      </c>
      <c r="J391" s="11"/>
      <c r="K391" s="30">
        <f>SUM(K373:K390)/COUNTA(K373:K390)</f>
        <v>0.7</v>
      </c>
      <c r="L391" s="30">
        <f>SUM(L373:L390)/COUNTA(L373:L390)</f>
        <v>0</v>
      </c>
      <c r="M391" s="16">
        <f>AVERAGE(M373:M390)</f>
        <v>1.6111111111111112</v>
      </c>
    </row>
    <row r="393" spans="2:13" x14ac:dyDescent="0.3">
      <c r="B393" t="s">
        <v>52</v>
      </c>
    </row>
    <row r="394" spans="2:13" x14ac:dyDescent="0.3">
      <c r="B394" s="20">
        <v>45580</v>
      </c>
      <c r="C394" s="12" t="s">
        <v>25</v>
      </c>
      <c r="D394" s="17" t="s">
        <v>27</v>
      </c>
      <c r="E394" s="12">
        <v>78</v>
      </c>
      <c r="F394" s="12">
        <v>17</v>
      </c>
      <c r="G394" s="12">
        <v>0</v>
      </c>
      <c r="H394" s="12"/>
      <c r="I394" s="12">
        <v>12</v>
      </c>
      <c r="J394" s="12"/>
      <c r="K394" s="13">
        <v>0.75</v>
      </c>
      <c r="L394" s="13">
        <v>0.5</v>
      </c>
      <c r="M394" s="12" t="s">
        <v>42</v>
      </c>
    </row>
    <row r="395" spans="2:13" x14ac:dyDescent="0.3">
      <c r="B395" s="11" t="s">
        <v>2</v>
      </c>
      <c r="C395" s="11" t="s">
        <v>1</v>
      </c>
      <c r="D395" s="11" t="s">
        <v>24</v>
      </c>
      <c r="E395" s="11" t="s">
        <v>23</v>
      </c>
      <c r="F395" s="11" t="s">
        <v>39</v>
      </c>
      <c r="G395" s="11" t="s">
        <v>40</v>
      </c>
      <c r="H395" s="11"/>
      <c r="I395" s="11" t="s">
        <v>19</v>
      </c>
      <c r="J395" s="11" t="s">
        <v>28</v>
      </c>
      <c r="K395" s="11" t="s">
        <v>20</v>
      </c>
      <c r="L395" s="11" t="s">
        <v>21</v>
      </c>
      <c r="M395" s="11" t="s">
        <v>22</v>
      </c>
    </row>
    <row r="396" spans="2:13" x14ac:dyDescent="0.3">
      <c r="B396" s="14">
        <v>1</v>
      </c>
      <c r="C396" s="14">
        <v>4</v>
      </c>
      <c r="D396" s="14">
        <f>E396-C396</f>
        <v>1</v>
      </c>
      <c r="E396" s="14">
        <v>5</v>
      </c>
      <c r="F396" s="14">
        <v>1</v>
      </c>
      <c r="G396" s="14"/>
      <c r="H396" s="14"/>
      <c r="I396" s="14">
        <v>1</v>
      </c>
      <c r="J396" s="24">
        <v>98</v>
      </c>
      <c r="K396" s="14"/>
      <c r="L396" s="14"/>
      <c r="M396" s="14">
        <v>3</v>
      </c>
    </row>
    <row r="397" spans="2:13" x14ac:dyDescent="0.3">
      <c r="B397" s="14">
        <v>2</v>
      </c>
      <c r="C397" s="14">
        <v>4</v>
      </c>
      <c r="D397" s="14">
        <f t="shared" ref="D397:D413" si="29">E397-C397</f>
        <v>1</v>
      </c>
      <c r="E397" s="14">
        <v>5</v>
      </c>
      <c r="F397" s="14">
        <v>0</v>
      </c>
      <c r="G397" s="14"/>
      <c r="H397" s="14"/>
      <c r="I397" s="14">
        <v>0</v>
      </c>
      <c r="J397" s="24">
        <v>68</v>
      </c>
      <c r="K397" s="14">
        <v>0</v>
      </c>
      <c r="L397" s="14"/>
      <c r="M397" s="14">
        <v>2</v>
      </c>
    </row>
    <row r="398" spans="2:13" x14ac:dyDescent="0.3">
      <c r="B398" s="14">
        <v>3</v>
      </c>
      <c r="C398" s="14">
        <v>4</v>
      </c>
      <c r="D398" s="14">
        <f t="shared" si="29"/>
        <v>0</v>
      </c>
      <c r="E398" s="14">
        <v>4</v>
      </c>
      <c r="F398" s="14">
        <v>1</v>
      </c>
      <c r="G398" s="14"/>
      <c r="H398" s="14"/>
      <c r="I398" s="14">
        <v>1</v>
      </c>
      <c r="J398" s="24">
        <v>102</v>
      </c>
      <c r="K398" s="14"/>
      <c r="L398" s="14"/>
      <c r="M398" s="14">
        <v>2</v>
      </c>
    </row>
    <row r="399" spans="2:13" x14ac:dyDescent="0.3">
      <c r="B399" s="14">
        <v>4</v>
      </c>
      <c r="C399" s="14">
        <v>4</v>
      </c>
      <c r="D399" s="14">
        <f t="shared" si="29"/>
        <v>0</v>
      </c>
      <c r="E399" s="14">
        <v>4</v>
      </c>
      <c r="F399" s="14">
        <v>1</v>
      </c>
      <c r="G399" s="14"/>
      <c r="H399" s="14"/>
      <c r="I399" s="14">
        <v>0</v>
      </c>
      <c r="J399" s="24">
        <v>95</v>
      </c>
      <c r="K399" s="14"/>
      <c r="L399" s="14">
        <v>1</v>
      </c>
      <c r="M399" s="14">
        <v>1</v>
      </c>
    </row>
    <row r="400" spans="2:13" x14ac:dyDescent="0.3">
      <c r="B400" s="14">
        <v>5</v>
      </c>
      <c r="C400" s="14">
        <v>3</v>
      </c>
      <c r="D400" s="14">
        <f t="shared" si="29"/>
        <v>-1</v>
      </c>
      <c r="E400" s="14">
        <v>2</v>
      </c>
      <c r="F400" s="14">
        <v>1</v>
      </c>
      <c r="G400" s="14"/>
      <c r="H400" s="14"/>
      <c r="I400" s="14">
        <v>1</v>
      </c>
      <c r="J400" s="24">
        <v>123</v>
      </c>
      <c r="K400" s="14"/>
      <c r="L400" s="14"/>
      <c r="M400" s="14">
        <v>1</v>
      </c>
    </row>
    <row r="401" spans="2:13" x14ac:dyDescent="0.3">
      <c r="B401" s="14">
        <v>6</v>
      </c>
      <c r="C401" s="14">
        <v>5</v>
      </c>
      <c r="D401" s="14">
        <f t="shared" si="29"/>
        <v>-1</v>
      </c>
      <c r="E401" s="14">
        <v>4</v>
      </c>
      <c r="F401" s="14">
        <v>1</v>
      </c>
      <c r="G401" s="14"/>
      <c r="H401" s="14"/>
      <c r="I401" s="14">
        <v>1</v>
      </c>
      <c r="J401" s="24">
        <v>170</v>
      </c>
      <c r="K401" s="14"/>
      <c r="L401" s="14"/>
      <c r="M401" s="14">
        <v>2</v>
      </c>
    </row>
    <row r="402" spans="2:13" x14ac:dyDescent="0.3">
      <c r="B402" s="14">
        <v>7</v>
      </c>
      <c r="C402" s="14">
        <v>4</v>
      </c>
      <c r="D402" s="14">
        <f t="shared" si="29"/>
        <v>0</v>
      </c>
      <c r="E402" s="14">
        <v>4</v>
      </c>
      <c r="F402" s="14">
        <v>1</v>
      </c>
      <c r="G402" s="14"/>
      <c r="H402" s="14"/>
      <c r="I402" s="14">
        <v>1</v>
      </c>
      <c r="J402" s="24">
        <v>145</v>
      </c>
      <c r="K402" s="14"/>
      <c r="L402" s="14"/>
      <c r="M402" s="14">
        <v>2</v>
      </c>
    </row>
    <row r="403" spans="2:13" x14ac:dyDescent="0.3">
      <c r="B403" s="14">
        <v>8</v>
      </c>
      <c r="C403" s="14">
        <v>3</v>
      </c>
      <c r="D403" s="14">
        <f t="shared" si="29"/>
        <v>1</v>
      </c>
      <c r="E403" s="14">
        <v>4</v>
      </c>
      <c r="F403" s="14">
        <v>1</v>
      </c>
      <c r="G403" s="14"/>
      <c r="H403" s="14"/>
      <c r="I403" s="14">
        <v>0</v>
      </c>
      <c r="J403" s="24">
        <v>150</v>
      </c>
      <c r="K403" s="14">
        <v>0</v>
      </c>
      <c r="L403" s="14"/>
      <c r="M403" s="14">
        <v>2</v>
      </c>
    </row>
    <row r="404" spans="2:13" x14ac:dyDescent="0.3">
      <c r="B404" s="14">
        <v>9</v>
      </c>
      <c r="C404" s="14">
        <v>5</v>
      </c>
      <c r="D404" s="14">
        <f t="shared" si="29"/>
        <v>0</v>
      </c>
      <c r="E404" s="14">
        <v>5</v>
      </c>
      <c r="F404" s="14">
        <v>1</v>
      </c>
      <c r="G404" s="14"/>
      <c r="H404" s="14"/>
      <c r="I404" s="14">
        <v>0</v>
      </c>
      <c r="J404" s="24">
        <v>111</v>
      </c>
      <c r="K404" s="14">
        <v>1</v>
      </c>
      <c r="L404" s="14"/>
      <c r="M404" s="14">
        <v>1</v>
      </c>
    </row>
    <row r="405" spans="2:13" x14ac:dyDescent="0.3">
      <c r="B405" s="14">
        <v>10</v>
      </c>
      <c r="C405" s="14">
        <v>4</v>
      </c>
      <c r="D405" s="14">
        <f t="shared" si="29"/>
        <v>0</v>
      </c>
      <c r="E405" s="14">
        <v>4</v>
      </c>
      <c r="F405" s="14">
        <v>1</v>
      </c>
      <c r="G405" s="14"/>
      <c r="H405" s="14"/>
      <c r="I405" s="14">
        <v>1</v>
      </c>
      <c r="J405" s="24">
        <v>70</v>
      </c>
      <c r="K405" s="14"/>
      <c r="L405" s="14"/>
      <c r="M405" s="14">
        <v>2</v>
      </c>
    </row>
    <row r="406" spans="2:13" x14ac:dyDescent="0.3">
      <c r="B406" s="14">
        <v>11</v>
      </c>
      <c r="C406" s="14">
        <v>5</v>
      </c>
      <c r="D406" s="14">
        <f t="shared" si="29"/>
        <v>-1</v>
      </c>
      <c r="E406" s="14">
        <v>4</v>
      </c>
      <c r="F406" s="14">
        <v>1</v>
      </c>
      <c r="G406" s="14"/>
      <c r="H406" s="14"/>
      <c r="I406" s="14">
        <v>1</v>
      </c>
      <c r="J406" s="24">
        <v>10</v>
      </c>
      <c r="K406" s="14"/>
      <c r="L406" s="14"/>
      <c r="M406" s="14">
        <v>1</v>
      </c>
    </row>
    <row r="407" spans="2:13" x14ac:dyDescent="0.3">
      <c r="B407" s="14">
        <v>12</v>
      </c>
      <c r="C407" s="14">
        <v>3</v>
      </c>
      <c r="D407" s="14">
        <f t="shared" si="29"/>
        <v>1</v>
      </c>
      <c r="E407" s="14">
        <v>4</v>
      </c>
      <c r="F407" s="14">
        <v>0</v>
      </c>
      <c r="G407" s="14"/>
      <c r="H407" s="14"/>
      <c r="I407" s="14">
        <v>0</v>
      </c>
      <c r="J407" s="24">
        <v>160</v>
      </c>
      <c r="K407" s="14"/>
      <c r="L407" s="14"/>
      <c r="M407" s="14">
        <v>1</v>
      </c>
    </row>
    <row r="408" spans="2:13" x14ac:dyDescent="0.3">
      <c r="B408" s="14">
        <v>13</v>
      </c>
      <c r="C408" s="14">
        <v>4</v>
      </c>
      <c r="D408" s="14">
        <f t="shared" si="29"/>
        <v>0</v>
      </c>
      <c r="E408" s="14">
        <v>4</v>
      </c>
      <c r="F408" s="14">
        <v>1</v>
      </c>
      <c r="G408" s="14"/>
      <c r="H408" s="14"/>
      <c r="I408" s="14">
        <v>1</v>
      </c>
      <c r="J408" s="24">
        <v>85</v>
      </c>
      <c r="K408" s="14"/>
      <c r="L408" s="14"/>
      <c r="M408" s="14">
        <v>2</v>
      </c>
    </row>
    <row r="409" spans="2:13" x14ac:dyDescent="0.3">
      <c r="B409" s="14">
        <v>14</v>
      </c>
      <c r="C409" s="14">
        <v>5</v>
      </c>
      <c r="D409" s="14">
        <f t="shared" si="29"/>
        <v>2</v>
      </c>
      <c r="E409" s="14">
        <v>7</v>
      </c>
      <c r="F409" s="14">
        <v>0</v>
      </c>
      <c r="G409" s="14"/>
      <c r="H409" s="14"/>
      <c r="I409" s="14">
        <v>0</v>
      </c>
      <c r="J409" s="24">
        <v>280</v>
      </c>
      <c r="K409" s="14">
        <v>0</v>
      </c>
      <c r="L409" s="14"/>
      <c r="M409" s="14">
        <v>2</v>
      </c>
    </row>
    <row r="410" spans="2:13" x14ac:dyDescent="0.3">
      <c r="B410" s="14">
        <v>15</v>
      </c>
      <c r="C410" s="14">
        <v>4</v>
      </c>
      <c r="D410" s="14">
        <f t="shared" si="29"/>
        <v>-1</v>
      </c>
      <c r="E410" s="14">
        <v>3</v>
      </c>
      <c r="F410" s="14">
        <v>1</v>
      </c>
      <c r="G410" s="14"/>
      <c r="H410" s="14"/>
      <c r="I410" s="14">
        <v>1</v>
      </c>
      <c r="J410" s="24">
        <v>50</v>
      </c>
      <c r="K410" s="14"/>
      <c r="L410" s="14"/>
      <c r="M410" s="14">
        <v>1</v>
      </c>
    </row>
    <row r="411" spans="2:13" x14ac:dyDescent="0.3">
      <c r="B411" s="14">
        <v>16</v>
      </c>
      <c r="C411" s="14">
        <v>3</v>
      </c>
      <c r="D411" s="14">
        <f t="shared" si="29"/>
        <v>1</v>
      </c>
      <c r="E411" s="14">
        <v>4</v>
      </c>
      <c r="F411" s="14">
        <v>1</v>
      </c>
      <c r="G411" s="14"/>
      <c r="H411" s="14"/>
      <c r="I411" s="14">
        <v>1</v>
      </c>
      <c r="J411" s="24">
        <v>145</v>
      </c>
      <c r="K411" s="14"/>
      <c r="L411" s="14"/>
      <c r="M411" s="14">
        <v>3</v>
      </c>
    </row>
    <row r="412" spans="2:13" x14ac:dyDescent="0.3">
      <c r="B412" s="14">
        <v>17</v>
      </c>
      <c r="C412" s="14">
        <v>4</v>
      </c>
      <c r="D412" s="14">
        <f t="shared" si="29"/>
        <v>0</v>
      </c>
      <c r="E412" s="14">
        <v>4</v>
      </c>
      <c r="F412" s="14">
        <v>1</v>
      </c>
      <c r="G412" s="14"/>
      <c r="H412" s="14"/>
      <c r="I412" s="14">
        <v>1</v>
      </c>
      <c r="J412" s="24">
        <v>156</v>
      </c>
      <c r="K412" s="14"/>
      <c r="L412" s="14"/>
      <c r="M412" s="14">
        <v>2</v>
      </c>
    </row>
    <row r="413" spans="2:13" x14ac:dyDescent="0.3">
      <c r="B413" s="14">
        <v>18</v>
      </c>
      <c r="C413" s="14">
        <v>4</v>
      </c>
      <c r="D413" s="14">
        <f t="shared" si="29"/>
        <v>1</v>
      </c>
      <c r="E413" s="14">
        <v>5</v>
      </c>
      <c r="F413" s="14">
        <v>1</v>
      </c>
      <c r="G413" s="14"/>
      <c r="H413" s="14"/>
      <c r="I413" s="14">
        <v>0</v>
      </c>
      <c r="J413" s="24">
        <v>15</v>
      </c>
      <c r="K413" s="14"/>
      <c r="L413" s="14">
        <v>0</v>
      </c>
      <c r="M413" s="14">
        <v>2</v>
      </c>
    </row>
    <row r="414" spans="2:13" x14ac:dyDescent="0.3">
      <c r="C414" s="11">
        <f t="shared" ref="C414:I414" si="30">SUM(C396:C413)</f>
        <v>72</v>
      </c>
      <c r="D414" s="11">
        <f t="shared" si="30"/>
        <v>4</v>
      </c>
      <c r="E414" s="11">
        <f t="shared" si="30"/>
        <v>76</v>
      </c>
      <c r="F414" s="11">
        <f t="shared" si="30"/>
        <v>15</v>
      </c>
      <c r="G414" s="11">
        <f t="shared" si="30"/>
        <v>0</v>
      </c>
      <c r="H414" s="11"/>
      <c r="I414" s="11">
        <f t="shared" si="30"/>
        <v>11</v>
      </c>
      <c r="J414" s="11"/>
      <c r="K414" s="30">
        <f>SUM(K396:K413)/COUNTA(K396:K413)</f>
        <v>0.25</v>
      </c>
      <c r="L414" s="30">
        <f>SUM(L396:L413)/COUNTA(L396:L413)</f>
        <v>0.5</v>
      </c>
      <c r="M414" s="16">
        <f>AVERAGE(M396:M413)</f>
        <v>1.7777777777777777</v>
      </c>
    </row>
    <row r="416" spans="2:13" x14ac:dyDescent="0.3">
      <c r="B416" t="s">
        <v>55</v>
      </c>
    </row>
    <row r="417" spans="2:13" x14ac:dyDescent="0.3">
      <c r="B417" s="20">
        <v>45591</v>
      </c>
      <c r="C417" s="12" t="s">
        <v>25</v>
      </c>
      <c r="D417" s="17" t="s">
        <v>27</v>
      </c>
      <c r="E417" s="12">
        <v>78</v>
      </c>
      <c r="F417" s="12">
        <v>17</v>
      </c>
      <c r="G417" s="12">
        <v>0</v>
      </c>
      <c r="H417" s="12"/>
      <c r="I417" s="12">
        <v>12</v>
      </c>
      <c r="J417" s="12"/>
      <c r="K417" s="13">
        <v>0.75</v>
      </c>
      <c r="L417" s="13">
        <v>0.5</v>
      </c>
      <c r="M417" s="12" t="s">
        <v>42</v>
      </c>
    </row>
    <row r="418" spans="2:13" x14ac:dyDescent="0.3">
      <c r="B418" s="11" t="s">
        <v>2</v>
      </c>
      <c r="C418" s="11" t="s">
        <v>1</v>
      </c>
      <c r="D418" s="11" t="s">
        <v>24</v>
      </c>
      <c r="E418" s="11" t="s">
        <v>23</v>
      </c>
      <c r="F418" s="11" t="s">
        <v>39</v>
      </c>
      <c r="G418" s="11" t="s">
        <v>40</v>
      </c>
      <c r="H418" s="11"/>
      <c r="I418" s="11" t="s">
        <v>19</v>
      </c>
      <c r="J418" s="11" t="s">
        <v>28</v>
      </c>
      <c r="K418" s="11" t="s">
        <v>20</v>
      </c>
      <c r="L418" s="11" t="s">
        <v>21</v>
      </c>
      <c r="M418" s="11" t="s">
        <v>22</v>
      </c>
    </row>
    <row r="419" spans="2:13" x14ac:dyDescent="0.3">
      <c r="B419" s="14">
        <v>1</v>
      </c>
      <c r="C419" s="14">
        <v>4</v>
      </c>
      <c r="D419" s="14">
        <f>E419-C419</f>
        <v>0</v>
      </c>
      <c r="E419" s="14">
        <v>4</v>
      </c>
      <c r="F419" s="14">
        <v>1</v>
      </c>
      <c r="G419" s="14"/>
      <c r="H419" s="14"/>
      <c r="I419" s="14">
        <v>1</v>
      </c>
      <c r="J419" s="24">
        <v>86</v>
      </c>
      <c r="K419" s="14"/>
      <c r="L419" s="14"/>
      <c r="M419" s="14">
        <v>2</v>
      </c>
    </row>
    <row r="420" spans="2:13" x14ac:dyDescent="0.3">
      <c r="B420" s="14">
        <v>2</v>
      </c>
      <c r="C420" s="14">
        <v>4</v>
      </c>
      <c r="D420" s="14">
        <f t="shared" ref="D420:D436" si="31">E420-C420</f>
        <v>1</v>
      </c>
      <c r="E420" s="14">
        <v>5</v>
      </c>
      <c r="F420" s="14">
        <v>0</v>
      </c>
      <c r="G420" s="14"/>
      <c r="H420" s="14"/>
      <c r="I420" s="14">
        <v>0</v>
      </c>
      <c r="J420" s="24">
        <v>170</v>
      </c>
      <c r="K420" s="14">
        <v>1</v>
      </c>
      <c r="L420" s="14"/>
      <c r="M420" s="14">
        <v>1</v>
      </c>
    </row>
    <row r="421" spans="2:13" x14ac:dyDescent="0.3">
      <c r="B421" s="14">
        <v>3</v>
      </c>
      <c r="C421" s="14">
        <v>4</v>
      </c>
      <c r="D421" s="14">
        <f t="shared" si="31"/>
        <v>0</v>
      </c>
      <c r="E421" s="14">
        <v>4</v>
      </c>
      <c r="F421" s="14">
        <v>1</v>
      </c>
      <c r="G421" s="14"/>
      <c r="H421" s="14"/>
      <c r="I421" s="14">
        <v>0</v>
      </c>
      <c r="J421" s="24">
        <v>113</v>
      </c>
      <c r="K421" s="14">
        <v>1</v>
      </c>
      <c r="L421" s="14"/>
      <c r="M421" s="14">
        <v>1</v>
      </c>
    </row>
    <row r="422" spans="2:13" x14ac:dyDescent="0.3">
      <c r="B422" s="14">
        <v>4</v>
      </c>
      <c r="C422" s="14">
        <v>3</v>
      </c>
      <c r="D422" s="14">
        <f t="shared" si="31"/>
        <v>1</v>
      </c>
      <c r="E422" s="14">
        <v>4</v>
      </c>
      <c r="F422" s="14">
        <v>1</v>
      </c>
      <c r="G422" s="14"/>
      <c r="H422" s="14"/>
      <c r="I422" s="14">
        <v>1</v>
      </c>
      <c r="J422" s="24">
        <v>145</v>
      </c>
      <c r="K422" s="14"/>
      <c r="L422" s="14"/>
      <c r="M422" s="14">
        <v>3</v>
      </c>
    </row>
    <row r="423" spans="2:13" x14ac:dyDescent="0.3">
      <c r="B423" s="14">
        <v>5</v>
      </c>
      <c r="C423" s="14">
        <v>5</v>
      </c>
      <c r="D423" s="14">
        <f t="shared" si="31"/>
        <v>1</v>
      </c>
      <c r="E423" s="14">
        <v>6</v>
      </c>
      <c r="F423" s="14">
        <v>0</v>
      </c>
      <c r="G423" s="14"/>
      <c r="H423" s="14"/>
      <c r="I423" s="14">
        <v>0</v>
      </c>
      <c r="J423" s="24">
        <v>190</v>
      </c>
      <c r="K423" s="14">
        <v>0</v>
      </c>
      <c r="L423" s="14"/>
      <c r="M423" s="14">
        <v>2</v>
      </c>
    </row>
    <row r="424" spans="2:13" x14ac:dyDescent="0.3">
      <c r="B424" s="14">
        <v>6</v>
      </c>
      <c r="C424" s="14">
        <v>3</v>
      </c>
      <c r="D424" s="14">
        <f t="shared" si="31"/>
        <v>0</v>
      </c>
      <c r="E424" s="14">
        <v>3</v>
      </c>
      <c r="F424" s="14">
        <v>1</v>
      </c>
      <c r="G424" s="14"/>
      <c r="H424" s="14"/>
      <c r="I424" s="14">
        <v>1</v>
      </c>
      <c r="J424" s="24">
        <v>183</v>
      </c>
      <c r="K424" s="14"/>
      <c r="L424" s="14"/>
      <c r="M424" s="14">
        <v>2</v>
      </c>
    </row>
    <row r="425" spans="2:13" x14ac:dyDescent="0.3">
      <c r="B425" s="14">
        <v>7</v>
      </c>
      <c r="C425" s="14">
        <v>4</v>
      </c>
      <c r="D425" s="14">
        <f t="shared" si="31"/>
        <v>2</v>
      </c>
      <c r="E425" s="14">
        <v>6</v>
      </c>
      <c r="F425" s="14">
        <v>1</v>
      </c>
      <c r="G425" s="14"/>
      <c r="H425" s="14"/>
      <c r="I425" s="14">
        <v>1</v>
      </c>
      <c r="J425" s="24">
        <v>139</v>
      </c>
      <c r="K425" s="14"/>
      <c r="L425" s="14"/>
      <c r="M425" s="14">
        <v>4</v>
      </c>
    </row>
    <row r="426" spans="2:13" x14ac:dyDescent="0.3">
      <c r="B426" s="14">
        <v>8</v>
      </c>
      <c r="C426" s="14">
        <v>5</v>
      </c>
      <c r="D426" s="14">
        <f t="shared" si="31"/>
        <v>1</v>
      </c>
      <c r="E426" s="14">
        <v>6</v>
      </c>
      <c r="F426" s="14">
        <v>1</v>
      </c>
      <c r="G426" s="14"/>
      <c r="H426" s="14"/>
      <c r="I426" s="14">
        <v>0</v>
      </c>
      <c r="J426" s="24">
        <v>125</v>
      </c>
      <c r="K426" s="14">
        <v>0</v>
      </c>
      <c r="L426" s="14"/>
      <c r="M426" s="14">
        <v>2</v>
      </c>
    </row>
    <row r="427" spans="2:13" x14ac:dyDescent="0.3">
      <c r="B427" s="14">
        <v>9</v>
      </c>
      <c r="C427" s="14">
        <v>4</v>
      </c>
      <c r="D427" s="14">
        <f t="shared" si="31"/>
        <v>1</v>
      </c>
      <c r="E427" s="14">
        <v>5</v>
      </c>
      <c r="F427" s="14">
        <v>1</v>
      </c>
      <c r="G427" s="14"/>
      <c r="H427" s="14"/>
      <c r="I427" s="14">
        <v>0</v>
      </c>
      <c r="J427" s="24">
        <v>139</v>
      </c>
      <c r="K427" s="14">
        <v>0</v>
      </c>
      <c r="L427" s="14"/>
      <c r="M427" s="14">
        <v>2</v>
      </c>
    </row>
    <row r="428" spans="2:13" x14ac:dyDescent="0.3">
      <c r="B428" s="14">
        <v>10</v>
      </c>
      <c r="C428" s="14">
        <v>5</v>
      </c>
      <c r="D428" s="14">
        <f t="shared" si="31"/>
        <v>0</v>
      </c>
      <c r="E428" s="14">
        <v>5</v>
      </c>
      <c r="F428" s="14">
        <v>1</v>
      </c>
      <c r="G428" s="14"/>
      <c r="H428" s="14"/>
      <c r="I428" s="14">
        <v>0</v>
      </c>
      <c r="J428" s="24">
        <v>119</v>
      </c>
      <c r="K428" s="14">
        <v>1</v>
      </c>
      <c r="L428" s="14"/>
      <c r="M428" s="14">
        <v>1</v>
      </c>
    </row>
    <row r="429" spans="2:13" x14ac:dyDescent="0.3">
      <c r="B429" s="14">
        <v>11</v>
      </c>
      <c r="C429" s="14">
        <v>4</v>
      </c>
      <c r="D429" s="14">
        <f t="shared" si="31"/>
        <v>0</v>
      </c>
      <c r="E429" s="14">
        <v>4</v>
      </c>
      <c r="F429" s="14">
        <v>1</v>
      </c>
      <c r="G429" s="14"/>
      <c r="H429" s="14"/>
      <c r="I429" s="14">
        <v>1</v>
      </c>
      <c r="J429" s="24">
        <v>105</v>
      </c>
      <c r="K429" s="14"/>
      <c r="L429" s="14"/>
      <c r="M429" s="14">
        <v>2</v>
      </c>
    </row>
    <row r="430" spans="2:13" x14ac:dyDescent="0.3">
      <c r="B430" s="14">
        <v>12</v>
      </c>
      <c r="C430" s="14">
        <v>3</v>
      </c>
      <c r="D430" s="14">
        <f t="shared" si="31"/>
        <v>0</v>
      </c>
      <c r="E430" s="14">
        <v>3</v>
      </c>
      <c r="F430" s="14">
        <v>0</v>
      </c>
      <c r="G430" s="14"/>
      <c r="H430" s="14"/>
      <c r="I430" s="14">
        <v>0</v>
      </c>
      <c r="J430" s="24">
        <v>175</v>
      </c>
      <c r="K430" s="14">
        <v>1</v>
      </c>
      <c r="L430" s="14"/>
      <c r="M430" s="14">
        <v>1</v>
      </c>
    </row>
    <row r="431" spans="2:13" x14ac:dyDescent="0.3">
      <c r="B431" s="14">
        <v>13</v>
      </c>
      <c r="C431" s="14">
        <v>4</v>
      </c>
      <c r="D431" s="14">
        <f t="shared" si="31"/>
        <v>2</v>
      </c>
      <c r="E431" s="14">
        <v>6</v>
      </c>
      <c r="F431" s="14">
        <v>0</v>
      </c>
      <c r="G431" s="14"/>
      <c r="H431" s="14"/>
      <c r="I431" s="14">
        <v>0</v>
      </c>
      <c r="J431" s="24">
        <v>260</v>
      </c>
      <c r="K431" s="14">
        <v>0</v>
      </c>
      <c r="L431" s="14"/>
      <c r="M431" s="14">
        <v>2</v>
      </c>
    </row>
    <row r="432" spans="2:13" x14ac:dyDescent="0.3">
      <c r="B432" s="14">
        <v>14</v>
      </c>
      <c r="C432" s="14">
        <v>3</v>
      </c>
      <c r="D432" s="14">
        <f t="shared" si="31"/>
        <v>0</v>
      </c>
      <c r="E432" s="14">
        <v>3</v>
      </c>
      <c r="F432" s="14">
        <v>1</v>
      </c>
      <c r="G432" s="14"/>
      <c r="H432" s="14"/>
      <c r="I432" s="14">
        <v>1</v>
      </c>
      <c r="J432" s="24">
        <v>173</v>
      </c>
      <c r="K432" s="14"/>
      <c r="L432" s="14"/>
      <c r="M432" s="14">
        <v>2</v>
      </c>
    </row>
    <row r="433" spans="2:13" x14ac:dyDescent="0.3">
      <c r="B433" s="14">
        <v>15</v>
      </c>
      <c r="C433" s="14">
        <v>4</v>
      </c>
      <c r="D433" s="14">
        <f t="shared" si="31"/>
        <v>0</v>
      </c>
      <c r="E433" s="14">
        <v>4</v>
      </c>
      <c r="F433" s="14">
        <v>1</v>
      </c>
      <c r="G433" s="14"/>
      <c r="H433" s="14"/>
      <c r="I433" s="14">
        <v>1</v>
      </c>
      <c r="J433" s="24">
        <v>165</v>
      </c>
      <c r="K433" s="14"/>
      <c r="L433" s="14"/>
      <c r="M433" s="14">
        <v>2</v>
      </c>
    </row>
    <row r="434" spans="2:13" x14ac:dyDescent="0.3">
      <c r="B434" s="14">
        <v>16</v>
      </c>
      <c r="C434" s="14">
        <v>5</v>
      </c>
      <c r="D434" s="14">
        <f t="shared" si="31"/>
        <v>1</v>
      </c>
      <c r="E434" s="14">
        <v>6</v>
      </c>
      <c r="F434" s="14">
        <v>1</v>
      </c>
      <c r="G434" s="14"/>
      <c r="H434" s="14"/>
      <c r="I434" s="14">
        <v>0</v>
      </c>
      <c r="J434" s="24">
        <v>98</v>
      </c>
      <c r="K434" s="14">
        <v>0</v>
      </c>
      <c r="L434" s="14"/>
      <c r="M434" s="14">
        <v>2</v>
      </c>
    </row>
    <row r="435" spans="2:13" x14ac:dyDescent="0.3">
      <c r="B435" s="14">
        <v>17</v>
      </c>
      <c r="C435" s="14">
        <v>4</v>
      </c>
      <c r="D435" s="14">
        <f t="shared" si="31"/>
        <v>-1</v>
      </c>
      <c r="E435" s="14">
        <v>3</v>
      </c>
      <c r="F435" s="14">
        <v>1</v>
      </c>
      <c r="G435" s="14"/>
      <c r="H435" s="14"/>
      <c r="I435" s="14">
        <v>1</v>
      </c>
      <c r="J435" s="24">
        <v>117</v>
      </c>
      <c r="K435" s="14"/>
      <c r="L435" s="14"/>
      <c r="M435" s="14">
        <v>1</v>
      </c>
    </row>
    <row r="436" spans="2:13" x14ac:dyDescent="0.3">
      <c r="B436" s="14">
        <v>18</v>
      </c>
      <c r="C436" s="14">
        <v>4</v>
      </c>
      <c r="D436" s="14">
        <f t="shared" si="31"/>
        <v>1</v>
      </c>
      <c r="E436" s="14">
        <v>5</v>
      </c>
      <c r="F436" s="14">
        <v>1</v>
      </c>
      <c r="G436" s="14"/>
      <c r="H436" s="14"/>
      <c r="I436" s="14">
        <v>0</v>
      </c>
      <c r="J436" s="24">
        <v>148</v>
      </c>
      <c r="K436" s="14">
        <v>0</v>
      </c>
      <c r="L436" s="14"/>
      <c r="M436" s="14">
        <v>2</v>
      </c>
    </row>
    <row r="437" spans="2:13" x14ac:dyDescent="0.3">
      <c r="C437" s="11">
        <f t="shared" ref="C437:I437" si="32">SUM(C419:C436)</f>
        <v>72</v>
      </c>
      <c r="D437" s="11">
        <f t="shared" si="32"/>
        <v>10</v>
      </c>
      <c r="E437" s="11">
        <f t="shared" si="32"/>
        <v>82</v>
      </c>
      <c r="F437" s="11">
        <f t="shared" si="32"/>
        <v>14</v>
      </c>
      <c r="G437" s="11">
        <f t="shared" si="32"/>
        <v>0</v>
      </c>
      <c r="H437" s="11"/>
      <c r="I437" s="11">
        <f t="shared" si="32"/>
        <v>8</v>
      </c>
      <c r="J437" s="11"/>
      <c r="K437" s="30">
        <f>SUM(K419:K436)/COUNTA(K419:K436)</f>
        <v>0.4</v>
      </c>
      <c r="L437" s="30" t="e">
        <f>SUM(L419:L436)/COUNTA(L419:L436)</f>
        <v>#DIV/0!</v>
      </c>
      <c r="M437" s="16">
        <f>AVERAGE(M419:M436)</f>
        <v>1.8888888888888888</v>
      </c>
    </row>
    <row r="439" spans="2:13" x14ac:dyDescent="0.3">
      <c r="B439" t="s">
        <v>55</v>
      </c>
    </row>
    <row r="440" spans="2:13" x14ac:dyDescent="0.3">
      <c r="B440" s="20">
        <v>45592</v>
      </c>
      <c r="C440" s="12" t="s">
        <v>25</v>
      </c>
      <c r="D440" s="17" t="s">
        <v>27</v>
      </c>
      <c r="E440" s="12">
        <v>78</v>
      </c>
      <c r="F440" s="12">
        <v>17</v>
      </c>
      <c r="G440" s="12">
        <v>0</v>
      </c>
      <c r="H440" s="12"/>
      <c r="I440" s="12">
        <v>12</v>
      </c>
      <c r="J440" s="12"/>
      <c r="K440" s="13">
        <v>0.75</v>
      </c>
      <c r="L440" s="13">
        <v>0.5</v>
      </c>
      <c r="M440" s="12" t="s">
        <v>42</v>
      </c>
    </row>
    <row r="441" spans="2:13" x14ac:dyDescent="0.3">
      <c r="B441" s="11" t="s">
        <v>2</v>
      </c>
      <c r="C441" s="11" t="s">
        <v>1</v>
      </c>
      <c r="D441" s="11" t="s">
        <v>24</v>
      </c>
      <c r="E441" s="11" t="s">
        <v>23</v>
      </c>
      <c r="F441" s="11" t="s">
        <v>39</v>
      </c>
      <c r="G441" s="11" t="s">
        <v>40</v>
      </c>
      <c r="H441" s="11"/>
      <c r="I441" s="11" t="s">
        <v>19</v>
      </c>
      <c r="J441" s="11" t="s">
        <v>28</v>
      </c>
      <c r="K441" s="11" t="s">
        <v>20</v>
      </c>
      <c r="L441" s="11" t="s">
        <v>21</v>
      </c>
      <c r="M441" s="11" t="s">
        <v>22</v>
      </c>
    </row>
    <row r="442" spans="2:13" x14ac:dyDescent="0.3">
      <c r="B442" s="14">
        <v>1</v>
      </c>
      <c r="C442" s="14">
        <v>4</v>
      </c>
      <c r="D442" s="14">
        <f>E442-C442</f>
        <v>0</v>
      </c>
      <c r="E442" s="14">
        <v>4</v>
      </c>
      <c r="F442" s="14">
        <v>1</v>
      </c>
      <c r="G442" s="14"/>
      <c r="H442" s="14"/>
      <c r="I442" s="14">
        <v>1</v>
      </c>
      <c r="J442" s="24">
        <v>123</v>
      </c>
      <c r="K442" s="14"/>
      <c r="L442" s="14"/>
      <c r="M442" s="14">
        <v>2</v>
      </c>
    </row>
    <row r="443" spans="2:13" x14ac:dyDescent="0.3">
      <c r="B443" s="14">
        <v>2</v>
      </c>
      <c r="C443" s="14">
        <v>4</v>
      </c>
      <c r="D443" s="14">
        <f t="shared" ref="D443:D459" si="33">E443-C443</f>
        <v>0</v>
      </c>
      <c r="E443" s="14">
        <v>4</v>
      </c>
      <c r="F443" s="14">
        <v>1</v>
      </c>
      <c r="G443" s="14"/>
      <c r="H443" s="14"/>
      <c r="I443" s="14">
        <v>1</v>
      </c>
      <c r="J443" s="24">
        <v>123</v>
      </c>
      <c r="K443" s="14"/>
      <c r="L443" s="14"/>
      <c r="M443" s="14">
        <v>2</v>
      </c>
    </row>
    <row r="444" spans="2:13" x14ac:dyDescent="0.3">
      <c r="B444" s="14">
        <v>3</v>
      </c>
      <c r="C444" s="14">
        <v>4</v>
      </c>
      <c r="D444" s="14">
        <f t="shared" si="33"/>
        <v>1</v>
      </c>
      <c r="E444" s="14">
        <v>5</v>
      </c>
      <c r="F444" s="14">
        <v>1</v>
      </c>
      <c r="G444" s="14"/>
      <c r="H444" s="14"/>
      <c r="I444" s="14">
        <v>0</v>
      </c>
      <c r="J444" s="24">
        <v>127</v>
      </c>
      <c r="K444" s="14"/>
      <c r="L444" s="14">
        <v>0</v>
      </c>
      <c r="M444" s="14">
        <v>2</v>
      </c>
    </row>
    <row r="445" spans="2:13" x14ac:dyDescent="0.3">
      <c r="B445" s="14">
        <v>4</v>
      </c>
      <c r="C445" s="14">
        <v>3</v>
      </c>
      <c r="D445" s="14">
        <f t="shared" si="33"/>
        <v>1</v>
      </c>
      <c r="E445" s="14">
        <v>4</v>
      </c>
      <c r="F445" s="14">
        <v>1</v>
      </c>
      <c r="G445" s="14"/>
      <c r="H445" s="14"/>
      <c r="I445" s="14">
        <v>0</v>
      </c>
      <c r="J445" s="24">
        <v>143</v>
      </c>
      <c r="K445" s="14">
        <v>0</v>
      </c>
      <c r="L445" s="14"/>
      <c r="M445" s="14">
        <v>2</v>
      </c>
    </row>
    <row r="446" spans="2:13" x14ac:dyDescent="0.3">
      <c r="B446" s="14">
        <v>5</v>
      </c>
      <c r="C446" s="14">
        <v>5</v>
      </c>
      <c r="D446" s="14">
        <f t="shared" si="33"/>
        <v>2</v>
      </c>
      <c r="E446" s="14">
        <v>7</v>
      </c>
      <c r="F446" s="14">
        <v>1</v>
      </c>
      <c r="G446" s="14"/>
      <c r="H446" s="14"/>
      <c r="I446" s="14">
        <v>0</v>
      </c>
      <c r="J446" s="24">
        <v>129</v>
      </c>
      <c r="K446" s="14">
        <v>0</v>
      </c>
      <c r="L446" s="14"/>
      <c r="M446" s="14">
        <v>2</v>
      </c>
    </row>
    <row r="447" spans="2:13" x14ac:dyDescent="0.3">
      <c r="B447" s="14">
        <v>6</v>
      </c>
      <c r="C447" s="14">
        <v>3</v>
      </c>
      <c r="D447" s="14">
        <f t="shared" si="33"/>
        <v>2</v>
      </c>
      <c r="E447" s="14">
        <v>5</v>
      </c>
      <c r="F447" s="14">
        <v>0</v>
      </c>
      <c r="G447" s="14"/>
      <c r="H447" s="14"/>
      <c r="I447" s="14">
        <v>0</v>
      </c>
      <c r="J447" s="24">
        <v>195</v>
      </c>
      <c r="K447" s="14"/>
      <c r="L447" s="14">
        <v>0</v>
      </c>
      <c r="M447" s="14">
        <v>3</v>
      </c>
    </row>
    <row r="448" spans="2:13" x14ac:dyDescent="0.3">
      <c r="B448" s="14">
        <v>7</v>
      </c>
      <c r="C448" s="14">
        <v>4</v>
      </c>
      <c r="D448" s="14">
        <f t="shared" si="33"/>
        <v>0</v>
      </c>
      <c r="E448" s="14">
        <v>4</v>
      </c>
      <c r="F448" s="14">
        <v>1</v>
      </c>
      <c r="G448" s="14"/>
      <c r="H448" s="14"/>
      <c r="I448" s="14">
        <v>1</v>
      </c>
      <c r="J448" s="24">
        <v>160</v>
      </c>
      <c r="K448" s="14"/>
      <c r="L448" s="14"/>
      <c r="M448" s="14">
        <v>2</v>
      </c>
    </row>
    <row r="449" spans="2:13" x14ac:dyDescent="0.3">
      <c r="B449" s="14">
        <v>8</v>
      </c>
      <c r="C449" s="14">
        <v>5</v>
      </c>
      <c r="D449" s="14">
        <f t="shared" si="33"/>
        <v>2</v>
      </c>
      <c r="E449" s="14">
        <v>7</v>
      </c>
      <c r="F449" s="14">
        <v>0</v>
      </c>
      <c r="G449" s="14"/>
      <c r="H449" s="14"/>
      <c r="I449" s="14">
        <v>0</v>
      </c>
      <c r="J449" s="24">
        <v>280</v>
      </c>
      <c r="K449" s="14">
        <v>0</v>
      </c>
      <c r="L449" s="14"/>
      <c r="M449" s="14">
        <v>2</v>
      </c>
    </row>
    <row r="450" spans="2:13" x14ac:dyDescent="0.3">
      <c r="B450" s="14">
        <v>9</v>
      </c>
      <c r="C450" s="14">
        <v>4</v>
      </c>
      <c r="D450" s="14">
        <f t="shared" si="33"/>
        <v>1</v>
      </c>
      <c r="E450" s="14">
        <v>5</v>
      </c>
      <c r="F450" s="14">
        <v>1</v>
      </c>
      <c r="G450" s="14"/>
      <c r="H450" s="14"/>
      <c r="I450" s="14">
        <v>1</v>
      </c>
      <c r="J450" s="24">
        <v>150</v>
      </c>
      <c r="K450" s="14"/>
      <c r="L450" s="14"/>
      <c r="M450" s="14">
        <v>3</v>
      </c>
    </row>
    <row r="451" spans="2:13" x14ac:dyDescent="0.3">
      <c r="B451" s="14">
        <v>10</v>
      </c>
      <c r="C451" s="14">
        <v>5</v>
      </c>
      <c r="D451" s="14">
        <f t="shared" si="33"/>
        <v>3</v>
      </c>
      <c r="E451" s="14">
        <v>8</v>
      </c>
      <c r="F451" s="14">
        <v>1</v>
      </c>
      <c r="G451" s="14"/>
      <c r="H451" s="14"/>
      <c r="I451" s="14">
        <v>0</v>
      </c>
      <c r="J451" s="24">
        <v>155</v>
      </c>
      <c r="K451" s="14">
        <v>0</v>
      </c>
      <c r="L451" s="14"/>
      <c r="M451" s="14">
        <v>2</v>
      </c>
    </row>
    <row r="452" spans="2:13" x14ac:dyDescent="0.3">
      <c r="B452" s="14">
        <v>11</v>
      </c>
      <c r="C452" s="14">
        <v>4</v>
      </c>
      <c r="D452" s="14">
        <f t="shared" si="33"/>
        <v>2</v>
      </c>
      <c r="E452" s="14">
        <v>6</v>
      </c>
      <c r="F452" s="14">
        <v>0</v>
      </c>
      <c r="G452" s="14"/>
      <c r="H452" s="14"/>
      <c r="I452" s="14">
        <v>0</v>
      </c>
      <c r="J452" s="24">
        <v>149</v>
      </c>
      <c r="K452" s="14">
        <v>0</v>
      </c>
      <c r="L452" s="14"/>
      <c r="M452" s="14">
        <v>2</v>
      </c>
    </row>
    <row r="453" spans="2:13" x14ac:dyDescent="0.3">
      <c r="B453" s="14">
        <v>12</v>
      </c>
      <c r="C453" s="14">
        <v>3</v>
      </c>
      <c r="D453" s="14">
        <f t="shared" si="33"/>
        <v>1</v>
      </c>
      <c r="E453" s="14">
        <v>4</v>
      </c>
      <c r="F453" s="14">
        <v>0</v>
      </c>
      <c r="G453" s="14"/>
      <c r="H453" s="14"/>
      <c r="I453" s="14">
        <v>0</v>
      </c>
      <c r="J453" s="24">
        <v>170</v>
      </c>
      <c r="K453" s="14">
        <v>0</v>
      </c>
      <c r="L453" s="14"/>
      <c r="M453" s="14">
        <v>2</v>
      </c>
    </row>
    <row r="454" spans="2:13" x14ac:dyDescent="0.3">
      <c r="B454" s="14">
        <v>13</v>
      </c>
      <c r="C454" s="14">
        <v>4</v>
      </c>
      <c r="D454" s="14">
        <f t="shared" si="33"/>
        <v>1</v>
      </c>
      <c r="E454" s="14">
        <v>5</v>
      </c>
      <c r="F454" s="14">
        <v>1</v>
      </c>
      <c r="G454" s="14"/>
      <c r="H454" s="14"/>
      <c r="I454" s="14">
        <v>0</v>
      </c>
      <c r="J454" s="24">
        <v>180</v>
      </c>
      <c r="K454" s="14">
        <v>0</v>
      </c>
      <c r="L454" s="14"/>
      <c r="M454" s="14">
        <v>2</v>
      </c>
    </row>
    <row r="455" spans="2:13" x14ac:dyDescent="0.3">
      <c r="B455" s="14">
        <v>14</v>
      </c>
      <c r="C455" s="14">
        <v>3</v>
      </c>
      <c r="D455" s="14">
        <f t="shared" si="33"/>
        <v>2</v>
      </c>
      <c r="E455" s="14">
        <v>5</v>
      </c>
      <c r="F455" s="14">
        <v>0</v>
      </c>
      <c r="G455" s="14"/>
      <c r="H455" s="14"/>
      <c r="I455" s="14">
        <v>0</v>
      </c>
      <c r="J455" s="24">
        <v>160</v>
      </c>
      <c r="K455" s="14"/>
      <c r="L455" s="14"/>
      <c r="M455" s="14">
        <v>2</v>
      </c>
    </row>
    <row r="456" spans="2:13" x14ac:dyDescent="0.3">
      <c r="B456" s="14">
        <v>15</v>
      </c>
      <c r="C456" s="14">
        <v>4</v>
      </c>
      <c r="D456" s="14">
        <f t="shared" si="33"/>
        <v>3</v>
      </c>
      <c r="E456" s="14">
        <v>7</v>
      </c>
      <c r="F456" s="14">
        <v>0</v>
      </c>
      <c r="G456" s="14"/>
      <c r="H456" s="14"/>
      <c r="I456" s="14">
        <v>0</v>
      </c>
      <c r="J456" s="24">
        <v>380</v>
      </c>
      <c r="K456" s="14"/>
      <c r="L456" s="14"/>
      <c r="M456" s="14">
        <v>2</v>
      </c>
    </row>
    <row r="457" spans="2:13" x14ac:dyDescent="0.3">
      <c r="B457" s="14">
        <v>16</v>
      </c>
      <c r="C457" s="14">
        <v>5</v>
      </c>
      <c r="D457" s="14">
        <f t="shared" si="33"/>
        <v>1</v>
      </c>
      <c r="E457" s="14">
        <v>6</v>
      </c>
      <c r="F457" s="14">
        <v>1</v>
      </c>
      <c r="G457" s="14"/>
      <c r="H457" s="14"/>
      <c r="I457" s="14">
        <v>0</v>
      </c>
      <c r="J457" s="24">
        <v>90</v>
      </c>
      <c r="K457" s="14">
        <v>0</v>
      </c>
      <c r="L457" s="14"/>
      <c r="M457" s="14">
        <v>2</v>
      </c>
    </row>
    <row r="458" spans="2:13" x14ac:dyDescent="0.3">
      <c r="B458" s="14">
        <v>17</v>
      </c>
      <c r="C458" s="14">
        <v>4</v>
      </c>
      <c r="D458" s="14">
        <f t="shared" si="33"/>
        <v>3</v>
      </c>
      <c r="E458" s="14">
        <v>7</v>
      </c>
      <c r="F458" s="14">
        <v>1</v>
      </c>
      <c r="G458" s="14"/>
      <c r="H458" s="14"/>
      <c r="I458" s="14">
        <v>0</v>
      </c>
      <c r="J458" s="24">
        <v>74</v>
      </c>
      <c r="K458" s="14">
        <v>0</v>
      </c>
      <c r="L458" s="14"/>
      <c r="M458" s="14">
        <v>4</v>
      </c>
    </row>
    <row r="459" spans="2:13" x14ac:dyDescent="0.3">
      <c r="B459" s="14">
        <v>18</v>
      </c>
      <c r="C459" s="14">
        <v>4</v>
      </c>
      <c r="D459" s="14">
        <f t="shared" si="33"/>
        <v>2</v>
      </c>
      <c r="E459" s="14">
        <v>6</v>
      </c>
      <c r="F459" s="14">
        <v>1</v>
      </c>
      <c r="G459" s="14"/>
      <c r="H459" s="14"/>
      <c r="I459" s="14">
        <v>0</v>
      </c>
      <c r="J459" s="24">
        <v>215</v>
      </c>
      <c r="K459" s="14">
        <v>0</v>
      </c>
      <c r="L459" s="14"/>
      <c r="M459" s="14">
        <v>2</v>
      </c>
    </row>
    <row r="460" spans="2:13" x14ac:dyDescent="0.3">
      <c r="C460" s="11">
        <f t="shared" ref="C460:I460" si="34">SUM(C442:C459)</f>
        <v>72</v>
      </c>
      <c r="D460" s="11">
        <f t="shared" si="34"/>
        <v>27</v>
      </c>
      <c r="E460" s="11">
        <f t="shared" si="34"/>
        <v>99</v>
      </c>
      <c r="F460" s="11">
        <f t="shared" si="34"/>
        <v>12</v>
      </c>
      <c r="G460" s="11">
        <f t="shared" si="34"/>
        <v>0</v>
      </c>
      <c r="H460" s="11"/>
      <c r="I460" s="11">
        <f t="shared" si="34"/>
        <v>4</v>
      </c>
      <c r="J460" s="11"/>
      <c r="K460" s="30">
        <f>SUM(K442:K459)/COUNTA(K442:K459)</f>
        <v>0</v>
      </c>
      <c r="L460" s="30">
        <f>SUM(L442:L459)/COUNTA(L442:L459)</f>
        <v>0</v>
      </c>
      <c r="M460" s="16">
        <f>AVERAGE(M442:M459)</f>
        <v>2.2222222222222223</v>
      </c>
    </row>
    <row r="462" spans="2:13" x14ac:dyDescent="0.3">
      <c r="B462" t="s">
        <v>5</v>
      </c>
    </row>
    <row r="463" spans="2:13" x14ac:dyDescent="0.3">
      <c r="B463" s="20">
        <v>45592</v>
      </c>
      <c r="C463" s="12" t="s">
        <v>25</v>
      </c>
      <c r="D463" s="17" t="s">
        <v>27</v>
      </c>
      <c r="E463" s="12">
        <v>78</v>
      </c>
      <c r="F463" s="12">
        <v>17</v>
      </c>
      <c r="G463" s="12">
        <v>0</v>
      </c>
      <c r="H463" s="12"/>
      <c r="I463" s="12">
        <v>12</v>
      </c>
      <c r="J463" s="12"/>
      <c r="K463" s="13">
        <v>0.75</v>
      </c>
      <c r="L463" s="13">
        <v>0.5</v>
      </c>
      <c r="M463" s="12" t="s">
        <v>42</v>
      </c>
    </row>
    <row r="464" spans="2:13" x14ac:dyDescent="0.3">
      <c r="B464" s="11" t="s">
        <v>2</v>
      </c>
      <c r="C464" s="11" t="s">
        <v>1</v>
      </c>
      <c r="D464" s="11" t="s">
        <v>24</v>
      </c>
      <c r="E464" s="11" t="s">
        <v>23</v>
      </c>
      <c r="F464" s="11" t="s">
        <v>39</v>
      </c>
      <c r="G464" s="11" t="s">
        <v>40</v>
      </c>
      <c r="H464" s="11"/>
      <c r="I464" s="11" t="s">
        <v>19</v>
      </c>
      <c r="J464" s="11" t="s">
        <v>28</v>
      </c>
      <c r="K464" s="11" t="s">
        <v>20</v>
      </c>
      <c r="L464" s="11" t="s">
        <v>21</v>
      </c>
      <c r="M464" s="11" t="s">
        <v>22</v>
      </c>
    </row>
    <row r="465" spans="2:13" x14ac:dyDescent="0.3">
      <c r="B465" s="14">
        <v>1</v>
      </c>
      <c r="C465" s="14">
        <v>4</v>
      </c>
      <c r="D465" s="14">
        <f>E465-C465</f>
        <v>1</v>
      </c>
      <c r="E465" s="14">
        <v>5</v>
      </c>
      <c r="F465" s="14">
        <v>0</v>
      </c>
      <c r="G465" s="14"/>
      <c r="H465" s="14"/>
      <c r="I465" s="14">
        <v>0</v>
      </c>
      <c r="J465" s="24">
        <v>96</v>
      </c>
      <c r="K465" s="14">
        <v>0</v>
      </c>
      <c r="L465" s="14"/>
      <c r="M465" s="14">
        <v>1</v>
      </c>
    </row>
    <row r="466" spans="2:13" x14ac:dyDescent="0.3">
      <c r="B466" s="14">
        <v>2</v>
      </c>
      <c r="C466" s="14">
        <v>4</v>
      </c>
      <c r="D466" s="14">
        <f t="shared" ref="D466:D482" si="35">E466-C466</f>
        <v>3</v>
      </c>
      <c r="E466" s="14">
        <v>7</v>
      </c>
      <c r="F466" s="14">
        <v>0</v>
      </c>
      <c r="G466" s="14"/>
      <c r="H466" s="14"/>
      <c r="I466" s="14">
        <v>0</v>
      </c>
      <c r="J466" s="24">
        <v>200</v>
      </c>
      <c r="K466" s="14">
        <v>0</v>
      </c>
      <c r="L466" s="14"/>
      <c r="M466" s="14">
        <v>2</v>
      </c>
    </row>
    <row r="467" spans="2:13" x14ac:dyDescent="0.3">
      <c r="B467" s="14">
        <v>3</v>
      </c>
      <c r="C467" s="14">
        <v>3</v>
      </c>
      <c r="D467" s="14">
        <f t="shared" si="35"/>
        <v>1</v>
      </c>
      <c r="E467" s="14">
        <v>4</v>
      </c>
      <c r="F467" s="14">
        <v>0</v>
      </c>
      <c r="G467" s="14"/>
      <c r="H467" s="14"/>
      <c r="I467" s="14">
        <v>0</v>
      </c>
      <c r="J467" s="24">
        <v>175</v>
      </c>
      <c r="K467" s="14">
        <v>0</v>
      </c>
      <c r="L467" s="14"/>
      <c r="M467" s="14">
        <v>2</v>
      </c>
    </row>
    <row r="468" spans="2:13" x14ac:dyDescent="0.3">
      <c r="B468" s="14">
        <v>4</v>
      </c>
      <c r="C468" s="14">
        <v>4</v>
      </c>
      <c r="D468" s="14">
        <f t="shared" si="35"/>
        <v>1</v>
      </c>
      <c r="E468" s="14">
        <v>5</v>
      </c>
      <c r="F468" s="14">
        <v>0</v>
      </c>
      <c r="G468" s="14"/>
      <c r="H468" s="14"/>
      <c r="I468" s="14">
        <v>0</v>
      </c>
      <c r="J468" s="24">
        <v>175</v>
      </c>
      <c r="K468" s="14">
        <v>0</v>
      </c>
      <c r="L468" s="14"/>
      <c r="M468" s="14">
        <v>2</v>
      </c>
    </row>
    <row r="469" spans="2:13" x14ac:dyDescent="0.3">
      <c r="B469" s="14">
        <v>5</v>
      </c>
      <c r="C469" s="14">
        <v>5</v>
      </c>
      <c r="D469" s="14">
        <f t="shared" si="35"/>
        <v>0</v>
      </c>
      <c r="E469" s="14">
        <v>5</v>
      </c>
      <c r="F469" s="14">
        <v>1</v>
      </c>
      <c r="G469" s="14"/>
      <c r="H469" s="14"/>
      <c r="I469" s="14">
        <v>1</v>
      </c>
      <c r="J469" s="24">
        <v>158</v>
      </c>
      <c r="K469" s="14"/>
      <c r="L469" s="14"/>
      <c r="M469" s="14">
        <v>2</v>
      </c>
    </row>
    <row r="470" spans="2:13" x14ac:dyDescent="0.3">
      <c r="B470" s="14">
        <v>6</v>
      </c>
      <c r="C470" s="14">
        <v>3</v>
      </c>
      <c r="D470" s="14">
        <f t="shared" si="35"/>
        <v>1</v>
      </c>
      <c r="E470" s="14">
        <v>4</v>
      </c>
      <c r="F470" s="14">
        <v>1</v>
      </c>
      <c r="G470" s="14"/>
      <c r="H470" s="14"/>
      <c r="I470" s="14">
        <v>1</v>
      </c>
      <c r="J470" s="24">
        <v>177</v>
      </c>
      <c r="K470" s="14"/>
      <c r="L470" s="14"/>
      <c r="M470" s="14">
        <v>3</v>
      </c>
    </row>
    <row r="471" spans="2:13" x14ac:dyDescent="0.3">
      <c r="B471" s="14">
        <v>7</v>
      </c>
      <c r="C471" s="14">
        <v>4</v>
      </c>
      <c r="D471" s="14">
        <f t="shared" si="35"/>
        <v>0</v>
      </c>
      <c r="E471" s="14">
        <v>4</v>
      </c>
      <c r="F471" s="14">
        <v>1</v>
      </c>
      <c r="G471" s="14"/>
      <c r="H471" s="14"/>
      <c r="I471" s="14">
        <v>1</v>
      </c>
      <c r="J471" s="24">
        <v>189</v>
      </c>
      <c r="K471" s="14"/>
      <c r="L471" s="14"/>
      <c r="M471" s="14">
        <v>2</v>
      </c>
    </row>
    <row r="472" spans="2:13" x14ac:dyDescent="0.3">
      <c r="B472" s="14">
        <v>8</v>
      </c>
      <c r="C472" s="14">
        <v>4</v>
      </c>
      <c r="D472" s="14">
        <f t="shared" si="35"/>
        <v>0</v>
      </c>
      <c r="E472" s="14">
        <v>4</v>
      </c>
      <c r="F472" s="14">
        <v>0</v>
      </c>
      <c r="G472" s="14"/>
      <c r="H472" s="14"/>
      <c r="I472" s="14">
        <v>0</v>
      </c>
      <c r="J472" s="24">
        <v>107</v>
      </c>
      <c r="K472" s="14">
        <v>1</v>
      </c>
      <c r="L472" s="14"/>
      <c r="M472" s="14">
        <v>1</v>
      </c>
    </row>
    <row r="473" spans="2:13" x14ac:dyDescent="0.3">
      <c r="B473" s="14">
        <v>9</v>
      </c>
      <c r="C473" s="14">
        <v>5</v>
      </c>
      <c r="D473" s="14">
        <f t="shared" si="35"/>
        <v>2</v>
      </c>
      <c r="E473" s="14">
        <v>7</v>
      </c>
      <c r="F473" s="14">
        <v>0</v>
      </c>
      <c r="G473" s="14"/>
      <c r="H473" s="14"/>
      <c r="I473" s="14">
        <v>0</v>
      </c>
      <c r="J473" s="24">
        <v>215</v>
      </c>
      <c r="K473" s="14">
        <v>0</v>
      </c>
      <c r="L473" s="14"/>
      <c r="M473" s="14">
        <v>2</v>
      </c>
    </row>
    <row r="474" spans="2:13" x14ac:dyDescent="0.3">
      <c r="B474" s="14">
        <v>10</v>
      </c>
      <c r="C474" s="14">
        <v>5</v>
      </c>
      <c r="D474" s="14">
        <f t="shared" si="35"/>
        <v>0</v>
      </c>
      <c r="E474" s="14">
        <v>5</v>
      </c>
      <c r="F474" s="14">
        <v>0</v>
      </c>
      <c r="G474" s="14"/>
      <c r="H474" s="14"/>
      <c r="I474" s="14">
        <v>1</v>
      </c>
      <c r="J474" s="24">
        <v>157</v>
      </c>
      <c r="K474" s="14"/>
      <c r="L474" s="14"/>
      <c r="M474" s="14">
        <v>2</v>
      </c>
    </row>
    <row r="475" spans="2:13" x14ac:dyDescent="0.3">
      <c r="B475" s="14">
        <v>11</v>
      </c>
      <c r="C475" s="14">
        <v>4</v>
      </c>
      <c r="D475" s="14">
        <f t="shared" si="35"/>
        <v>0</v>
      </c>
      <c r="E475" s="14">
        <v>4</v>
      </c>
      <c r="F475" s="14">
        <v>1</v>
      </c>
      <c r="G475" s="14"/>
      <c r="H475" s="14"/>
      <c r="I475" s="14">
        <v>1</v>
      </c>
      <c r="J475" s="24">
        <v>160</v>
      </c>
      <c r="K475" s="14"/>
      <c r="L475" s="14"/>
      <c r="M475" s="14">
        <v>2</v>
      </c>
    </row>
    <row r="476" spans="2:13" x14ac:dyDescent="0.3">
      <c r="B476" s="14">
        <v>12</v>
      </c>
      <c r="C476" s="14">
        <v>4</v>
      </c>
      <c r="D476" s="14">
        <f t="shared" si="35"/>
        <v>1</v>
      </c>
      <c r="E476" s="14">
        <v>5</v>
      </c>
      <c r="F476" s="14">
        <v>0</v>
      </c>
      <c r="G476" s="14"/>
      <c r="H476" s="14"/>
      <c r="I476" s="14">
        <v>0</v>
      </c>
      <c r="J476" s="24">
        <v>147</v>
      </c>
      <c r="K476" s="14">
        <v>0</v>
      </c>
      <c r="L476" s="14"/>
      <c r="M476" s="14">
        <v>2</v>
      </c>
    </row>
    <row r="477" spans="2:13" x14ac:dyDescent="0.3">
      <c r="B477" s="14">
        <v>13</v>
      </c>
      <c r="C477" s="14">
        <v>5</v>
      </c>
      <c r="D477" s="14">
        <f t="shared" si="35"/>
        <v>-1</v>
      </c>
      <c r="E477" s="14">
        <v>4</v>
      </c>
      <c r="F477" s="14">
        <v>1</v>
      </c>
      <c r="G477" s="14"/>
      <c r="H477" s="14"/>
      <c r="I477" s="14">
        <v>1</v>
      </c>
      <c r="J477" s="24">
        <v>117</v>
      </c>
      <c r="K477" s="14"/>
      <c r="L477" s="14"/>
      <c r="M477" s="14">
        <v>1</v>
      </c>
    </row>
    <row r="478" spans="2:13" x14ac:dyDescent="0.3">
      <c r="B478" s="14">
        <v>14</v>
      </c>
      <c r="C478" s="14">
        <v>3</v>
      </c>
      <c r="D478" s="14">
        <f t="shared" si="35"/>
        <v>1</v>
      </c>
      <c r="E478" s="14">
        <v>4</v>
      </c>
      <c r="F478" s="14">
        <v>0</v>
      </c>
      <c r="G478" s="14"/>
      <c r="H478" s="14"/>
      <c r="I478" s="14">
        <v>0</v>
      </c>
      <c r="J478" s="24">
        <v>137</v>
      </c>
      <c r="K478" s="14">
        <v>0</v>
      </c>
      <c r="L478" s="14"/>
      <c r="M478" s="14">
        <v>2</v>
      </c>
    </row>
    <row r="479" spans="2:13" x14ac:dyDescent="0.3">
      <c r="B479" s="14">
        <v>15</v>
      </c>
      <c r="C479" s="14">
        <v>4</v>
      </c>
      <c r="D479" s="14">
        <f t="shared" si="35"/>
        <v>0</v>
      </c>
      <c r="E479" s="14">
        <v>4</v>
      </c>
      <c r="F479" s="14">
        <v>1</v>
      </c>
      <c r="G479" s="14"/>
      <c r="H479" s="14"/>
      <c r="I479" s="14">
        <v>0</v>
      </c>
      <c r="J479" s="24">
        <v>170</v>
      </c>
      <c r="K479" s="14">
        <v>1</v>
      </c>
      <c r="L479" s="14"/>
      <c r="M479" s="14">
        <v>1</v>
      </c>
    </row>
    <row r="480" spans="2:13" x14ac:dyDescent="0.3">
      <c r="B480" s="14">
        <v>16</v>
      </c>
      <c r="C480" s="14">
        <v>4</v>
      </c>
      <c r="D480" s="14">
        <f t="shared" si="35"/>
        <v>0</v>
      </c>
      <c r="E480" s="14">
        <v>4</v>
      </c>
      <c r="F480" s="14">
        <v>1</v>
      </c>
      <c r="G480" s="14"/>
      <c r="H480" s="14"/>
      <c r="I480" s="14">
        <v>0</v>
      </c>
      <c r="J480" s="24">
        <v>144</v>
      </c>
      <c r="K480" s="14">
        <v>1</v>
      </c>
      <c r="L480" s="14"/>
      <c r="M480" s="14">
        <v>1</v>
      </c>
    </row>
    <row r="481" spans="2:13" x14ac:dyDescent="0.3">
      <c r="B481" s="14">
        <v>17</v>
      </c>
      <c r="C481" s="14">
        <v>3</v>
      </c>
      <c r="D481" s="14">
        <f t="shared" si="35"/>
        <v>0</v>
      </c>
      <c r="E481" s="14">
        <v>3</v>
      </c>
      <c r="F481" s="14">
        <v>0</v>
      </c>
      <c r="G481" s="14"/>
      <c r="H481" s="14"/>
      <c r="I481" s="14">
        <v>0</v>
      </c>
      <c r="J481" s="24">
        <v>180</v>
      </c>
      <c r="K481" s="14">
        <v>1</v>
      </c>
      <c r="L481" s="14"/>
      <c r="M481" s="14">
        <v>1</v>
      </c>
    </row>
    <row r="482" spans="2:13" x14ac:dyDescent="0.3">
      <c r="B482" s="14">
        <v>18</v>
      </c>
      <c r="C482" s="14">
        <v>4</v>
      </c>
      <c r="D482" s="14">
        <f t="shared" si="35"/>
        <v>0</v>
      </c>
      <c r="E482" s="14">
        <v>4</v>
      </c>
      <c r="F482" s="14">
        <v>0</v>
      </c>
      <c r="G482" s="14"/>
      <c r="H482" s="14"/>
      <c r="I482" s="14">
        <v>0</v>
      </c>
      <c r="J482" s="24">
        <v>270</v>
      </c>
      <c r="K482" s="14">
        <v>1</v>
      </c>
      <c r="L482" s="14"/>
      <c r="M482" s="14">
        <v>1</v>
      </c>
    </row>
    <row r="483" spans="2:13" x14ac:dyDescent="0.3">
      <c r="C483" s="11">
        <f t="shared" ref="C483:I483" si="36">SUM(C465:C482)</f>
        <v>72</v>
      </c>
      <c r="D483" s="11">
        <f t="shared" si="36"/>
        <v>10</v>
      </c>
      <c r="E483" s="11">
        <f t="shared" si="36"/>
        <v>82</v>
      </c>
      <c r="F483" s="11">
        <f t="shared" si="36"/>
        <v>7</v>
      </c>
      <c r="G483" s="11">
        <f t="shared" si="36"/>
        <v>0</v>
      </c>
      <c r="H483" s="11"/>
      <c r="I483" s="11">
        <f t="shared" si="36"/>
        <v>6</v>
      </c>
      <c r="J483" s="11"/>
      <c r="K483" s="30">
        <f>SUM(K465:K482)/COUNTA(K465:K482)</f>
        <v>0.41666666666666669</v>
      </c>
      <c r="L483" s="30" t="e">
        <f>SUM(L465:L482)/COUNTA(L465:L482)</f>
        <v>#DIV/0!</v>
      </c>
      <c r="M483" s="16">
        <f>AVERAGE(M465:M482)</f>
        <v>1.6666666666666667</v>
      </c>
    </row>
    <row r="485" spans="2:13" x14ac:dyDescent="0.3">
      <c r="B485" t="s">
        <v>79</v>
      </c>
    </row>
    <row r="486" spans="2:13" x14ac:dyDescent="0.3">
      <c r="B486" s="20">
        <v>45592</v>
      </c>
      <c r="C486" s="12" t="s">
        <v>25</v>
      </c>
      <c r="D486" s="17" t="s">
        <v>27</v>
      </c>
      <c r="E486" s="12">
        <v>78</v>
      </c>
      <c r="F486" s="12">
        <v>17</v>
      </c>
      <c r="G486" s="12">
        <v>0</v>
      </c>
      <c r="H486" s="12"/>
      <c r="I486" s="12">
        <v>12</v>
      </c>
      <c r="J486" s="12"/>
      <c r="K486" s="13">
        <v>0.75</v>
      </c>
      <c r="L486" s="13">
        <v>0.5</v>
      </c>
      <c r="M486" s="12" t="s">
        <v>42</v>
      </c>
    </row>
    <row r="487" spans="2:13" x14ac:dyDescent="0.3">
      <c r="B487" s="11" t="s">
        <v>2</v>
      </c>
      <c r="C487" s="11" t="s">
        <v>1</v>
      </c>
      <c r="D487" s="11" t="s">
        <v>24</v>
      </c>
      <c r="E487" s="11" t="s">
        <v>23</v>
      </c>
      <c r="F487" s="11" t="s">
        <v>39</v>
      </c>
      <c r="G487" s="11" t="s">
        <v>40</v>
      </c>
      <c r="H487" s="11"/>
      <c r="I487" s="11" t="s">
        <v>19</v>
      </c>
      <c r="J487" s="11" t="s">
        <v>28</v>
      </c>
      <c r="K487" s="11" t="s">
        <v>20</v>
      </c>
      <c r="L487" s="11" t="s">
        <v>21</v>
      </c>
      <c r="M487" s="11" t="s">
        <v>22</v>
      </c>
    </row>
    <row r="488" spans="2:13" x14ac:dyDescent="0.3">
      <c r="B488" s="14">
        <v>1</v>
      </c>
      <c r="C488" s="14">
        <v>4</v>
      </c>
      <c r="D488" s="14">
        <f>E488-C488</f>
        <v>1</v>
      </c>
      <c r="E488" s="14">
        <v>5</v>
      </c>
      <c r="F488" s="14">
        <v>1</v>
      </c>
      <c r="G488" s="14"/>
      <c r="H488" s="14"/>
      <c r="I488" s="14">
        <v>1</v>
      </c>
      <c r="J488" s="24">
        <v>170</v>
      </c>
      <c r="K488" s="14"/>
      <c r="L488" s="14"/>
      <c r="M488" s="14">
        <v>3</v>
      </c>
    </row>
    <row r="489" spans="2:13" x14ac:dyDescent="0.3">
      <c r="B489" s="14">
        <v>2</v>
      </c>
      <c r="C489" s="14">
        <v>4</v>
      </c>
      <c r="D489" s="14">
        <f t="shared" ref="D489:D505" si="37">E489-C489</f>
        <v>0</v>
      </c>
      <c r="E489" s="14">
        <v>4</v>
      </c>
      <c r="F489" s="14">
        <v>1</v>
      </c>
      <c r="G489" s="14"/>
      <c r="H489" s="14"/>
      <c r="I489" s="14">
        <v>1</v>
      </c>
      <c r="J489" s="24">
        <v>100</v>
      </c>
      <c r="K489" s="14"/>
      <c r="L489" s="14"/>
      <c r="M489" s="14">
        <v>2</v>
      </c>
    </row>
    <row r="490" spans="2:13" x14ac:dyDescent="0.3">
      <c r="B490" s="14">
        <v>3</v>
      </c>
      <c r="C490" s="14">
        <v>3</v>
      </c>
      <c r="D490" s="14">
        <f t="shared" si="37"/>
        <v>2</v>
      </c>
      <c r="E490" s="14">
        <v>5</v>
      </c>
      <c r="F490" s="14">
        <v>0</v>
      </c>
      <c r="G490" s="14"/>
      <c r="H490" s="14"/>
      <c r="I490" s="14">
        <v>0</v>
      </c>
      <c r="J490" s="24">
        <v>137</v>
      </c>
      <c r="K490" s="14"/>
      <c r="L490" s="14"/>
      <c r="M490" s="14">
        <v>3</v>
      </c>
    </row>
    <row r="491" spans="2:13" x14ac:dyDescent="0.3">
      <c r="B491" s="14">
        <v>4</v>
      </c>
      <c r="C491" s="14">
        <v>5</v>
      </c>
      <c r="D491" s="14">
        <f t="shared" si="37"/>
        <v>3</v>
      </c>
      <c r="E491" s="14">
        <v>8</v>
      </c>
      <c r="F491" s="14">
        <v>1</v>
      </c>
      <c r="G491" s="14"/>
      <c r="H491" s="14"/>
      <c r="I491" s="14">
        <v>0</v>
      </c>
      <c r="J491" s="24">
        <v>137</v>
      </c>
      <c r="K491" s="14">
        <v>0</v>
      </c>
      <c r="L491" s="14"/>
      <c r="M491" s="14">
        <v>3</v>
      </c>
    </row>
    <row r="492" spans="2:13" x14ac:dyDescent="0.3">
      <c r="B492" s="14">
        <v>5</v>
      </c>
      <c r="C492" s="14">
        <v>4</v>
      </c>
      <c r="D492" s="14">
        <f t="shared" si="37"/>
        <v>1</v>
      </c>
      <c r="E492" s="14">
        <v>5</v>
      </c>
      <c r="F492" s="14">
        <v>1</v>
      </c>
      <c r="G492" s="14"/>
      <c r="H492" s="14"/>
      <c r="I492" s="14">
        <v>0</v>
      </c>
      <c r="J492" s="24">
        <v>168</v>
      </c>
      <c r="K492" s="14">
        <v>0</v>
      </c>
      <c r="L492" s="14"/>
      <c r="M492" s="14">
        <v>2</v>
      </c>
    </row>
    <row r="493" spans="2:13" x14ac:dyDescent="0.3">
      <c r="B493" s="14">
        <v>6</v>
      </c>
      <c r="C493" s="14">
        <v>4</v>
      </c>
      <c r="D493" s="14">
        <f t="shared" si="37"/>
        <v>0</v>
      </c>
      <c r="E493" s="14">
        <v>4</v>
      </c>
      <c r="F493" s="14">
        <v>1</v>
      </c>
      <c r="G493" s="14"/>
      <c r="H493" s="14"/>
      <c r="I493" s="14">
        <v>1</v>
      </c>
      <c r="J493" s="24">
        <v>167</v>
      </c>
      <c r="K493" s="14"/>
      <c r="L493" s="14"/>
      <c r="M493" s="14">
        <v>2</v>
      </c>
    </row>
    <row r="494" spans="2:13" x14ac:dyDescent="0.3">
      <c r="B494" s="14">
        <v>7</v>
      </c>
      <c r="C494" s="14">
        <v>4</v>
      </c>
      <c r="D494" s="14">
        <f t="shared" si="37"/>
        <v>1</v>
      </c>
      <c r="E494" s="14">
        <v>5</v>
      </c>
      <c r="F494" s="14">
        <v>1</v>
      </c>
      <c r="G494" s="14"/>
      <c r="H494" s="14"/>
      <c r="I494" s="14">
        <v>0</v>
      </c>
      <c r="J494" s="24">
        <v>147</v>
      </c>
      <c r="K494" s="14"/>
      <c r="L494" s="14">
        <v>0</v>
      </c>
      <c r="M494" s="14">
        <v>2</v>
      </c>
    </row>
    <row r="495" spans="2:13" x14ac:dyDescent="0.3">
      <c r="B495" s="14">
        <v>8</v>
      </c>
      <c r="C495" s="14">
        <v>5</v>
      </c>
      <c r="D495" s="14">
        <f t="shared" si="37"/>
        <v>1</v>
      </c>
      <c r="E495" s="14">
        <v>6</v>
      </c>
      <c r="F495" s="14">
        <v>1</v>
      </c>
      <c r="G495" s="14"/>
      <c r="H495" s="14"/>
      <c r="I495" s="14">
        <v>1</v>
      </c>
      <c r="J495" s="24">
        <v>160</v>
      </c>
      <c r="K495" s="14"/>
      <c r="L495" s="14"/>
      <c r="M495" s="14">
        <v>3</v>
      </c>
    </row>
    <row r="496" spans="2:13" x14ac:dyDescent="0.3">
      <c r="B496" s="14">
        <v>9</v>
      </c>
      <c r="C496" s="14">
        <v>3</v>
      </c>
      <c r="D496" s="14">
        <f t="shared" si="37"/>
        <v>-1</v>
      </c>
      <c r="E496" s="14">
        <v>2</v>
      </c>
      <c r="F496" s="14">
        <v>1</v>
      </c>
      <c r="G496" s="14"/>
      <c r="H496" s="14"/>
      <c r="I496" s="14">
        <v>1</v>
      </c>
      <c r="J496" s="24">
        <v>150</v>
      </c>
      <c r="K496" s="14">
        <v>0</v>
      </c>
      <c r="L496" s="14"/>
      <c r="M496" s="14">
        <v>1</v>
      </c>
    </row>
    <row r="497" spans="2:13" x14ac:dyDescent="0.3">
      <c r="B497" s="14">
        <v>10</v>
      </c>
      <c r="C497" s="14">
        <v>4</v>
      </c>
      <c r="D497" s="14">
        <f t="shared" si="37"/>
        <v>0</v>
      </c>
      <c r="E497" s="14">
        <v>4</v>
      </c>
      <c r="F497" s="14">
        <v>0</v>
      </c>
      <c r="G497" s="14"/>
      <c r="H497" s="14"/>
      <c r="I497" s="14">
        <v>1</v>
      </c>
      <c r="J497" s="24">
        <v>145</v>
      </c>
      <c r="K497" s="14"/>
      <c r="L497" s="14"/>
      <c r="M497" s="14">
        <v>2</v>
      </c>
    </row>
    <row r="498" spans="2:13" x14ac:dyDescent="0.3">
      <c r="B498" s="14">
        <v>11</v>
      </c>
      <c r="C498" s="14">
        <v>4</v>
      </c>
      <c r="D498" s="14">
        <f t="shared" si="37"/>
        <v>2</v>
      </c>
      <c r="E498" s="14">
        <v>6</v>
      </c>
      <c r="F498" s="14">
        <v>0</v>
      </c>
      <c r="G498" s="14"/>
      <c r="H498" s="14"/>
      <c r="I498" s="14">
        <v>0</v>
      </c>
      <c r="J498" s="24">
        <v>300</v>
      </c>
      <c r="K498" s="14">
        <v>0</v>
      </c>
      <c r="L498" s="14"/>
      <c r="M498" s="14">
        <v>3</v>
      </c>
    </row>
    <row r="499" spans="2:13" x14ac:dyDescent="0.3">
      <c r="B499" s="14">
        <v>12</v>
      </c>
      <c r="C499" s="14">
        <v>4</v>
      </c>
      <c r="D499" s="14">
        <f t="shared" si="37"/>
        <v>-1</v>
      </c>
      <c r="E499" s="14">
        <v>3</v>
      </c>
      <c r="F499" s="14">
        <v>1</v>
      </c>
      <c r="G499" s="14"/>
      <c r="H499" s="14"/>
      <c r="I499" s="14">
        <v>1</v>
      </c>
      <c r="J499" s="24">
        <v>15</v>
      </c>
      <c r="K499" s="14"/>
      <c r="L499" s="14"/>
      <c r="M499" s="14">
        <v>1</v>
      </c>
    </row>
    <row r="500" spans="2:13" x14ac:dyDescent="0.3">
      <c r="B500" s="14">
        <v>13</v>
      </c>
      <c r="C500" s="14">
        <v>5</v>
      </c>
      <c r="D500" s="14">
        <f t="shared" si="37"/>
        <v>-1</v>
      </c>
      <c r="E500" s="14">
        <v>4</v>
      </c>
      <c r="F500" s="14">
        <v>1</v>
      </c>
      <c r="G500" s="14"/>
      <c r="H500" s="14"/>
      <c r="I500" s="14">
        <v>1</v>
      </c>
      <c r="J500" s="24">
        <v>235</v>
      </c>
      <c r="K500" s="14"/>
      <c r="L500" s="14"/>
      <c r="M500" s="14">
        <v>2</v>
      </c>
    </row>
    <row r="501" spans="2:13" x14ac:dyDescent="0.3">
      <c r="B501" s="14">
        <v>14</v>
      </c>
      <c r="C501" s="14">
        <v>4</v>
      </c>
      <c r="D501" s="14">
        <f t="shared" si="37"/>
        <v>2</v>
      </c>
      <c r="E501" s="14">
        <v>6</v>
      </c>
      <c r="F501" s="14">
        <v>0</v>
      </c>
      <c r="G501" s="14"/>
      <c r="H501" s="14"/>
      <c r="I501" s="14">
        <v>0</v>
      </c>
      <c r="J501" s="24">
        <v>350</v>
      </c>
      <c r="K501" s="14"/>
      <c r="L501" s="14"/>
      <c r="M501" s="14">
        <v>2</v>
      </c>
    </row>
    <row r="502" spans="2:13" x14ac:dyDescent="0.3">
      <c r="B502" s="14">
        <v>15</v>
      </c>
      <c r="C502" s="14">
        <v>3</v>
      </c>
      <c r="D502" s="14">
        <f t="shared" si="37"/>
        <v>1</v>
      </c>
      <c r="E502" s="14">
        <v>4</v>
      </c>
      <c r="F502" s="14">
        <v>0</v>
      </c>
      <c r="G502" s="14"/>
      <c r="H502" s="14"/>
      <c r="I502" s="14">
        <v>0</v>
      </c>
      <c r="J502" s="24">
        <v>126</v>
      </c>
      <c r="K502" s="14">
        <v>0</v>
      </c>
      <c r="L502" s="14"/>
      <c r="M502" s="14">
        <v>2</v>
      </c>
    </row>
    <row r="503" spans="2:13" x14ac:dyDescent="0.3">
      <c r="B503" s="14">
        <v>16</v>
      </c>
      <c r="C503" s="14">
        <v>4</v>
      </c>
      <c r="D503" s="14">
        <f t="shared" si="37"/>
        <v>0</v>
      </c>
      <c r="E503" s="14">
        <v>4</v>
      </c>
      <c r="F503" s="14">
        <v>1</v>
      </c>
      <c r="G503" s="14"/>
      <c r="H503" s="14"/>
      <c r="I503" s="14">
        <v>1</v>
      </c>
      <c r="J503" s="24">
        <v>98</v>
      </c>
      <c r="K503" s="14"/>
      <c r="L503" s="14"/>
      <c r="M503" s="14">
        <v>2</v>
      </c>
    </row>
    <row r="504" spans="2:13" x14ac:dyDescent="0.3">
      <c r="B504" s="14">
        <v>17</v>
      </c>
      <c r="C504" s="14">
        <v>3</v>
      </c>
      <c r="D504" s="14">
        <f t="shared" si="37"/>
        <v>0</v>
      </c>
      <c r="E504" s="14">
        <v>3</v>
      </c>
      <c r="F504" s="14">
        <v>1</v>
      </c>
      <c r="G504" s="14"/>
      <c r="H504" s="14"/>
      <c r="I504" s="14">
        <v>1</v>
      </c>
      <c r="J504" s="24">
        <v>143</v>
      </c>
      <c r="K504" s="14"/>
      <c r="L504" s="14"/>
      <c r="M504" s="14">
        <v>2</v>
      </c>
    </row>
    <row r="505" spans="2:13" x14ac:dyDescent="0.3">
      <c r="B505" s="14">
        <v>18</v>
      </c>
      <c r="C505" s="14">
        <v>5</v>
      </c>
      <c r="D505" s="14">
        <f t="shared" si="37"/>
        <v>1</v>
      </c>
      <c r="E505" s="14">
        <v>6</v>
      </c>
      <c r="F505" s="14">
        <v>1</v>
      </c>
      <c r="G505" s="14"/>
      <c r="H505" s="14"/>
      <c r="I505" s="14">
        <v>1</v>
      </c>
      <c r="J505" s="24">
        <v>85</v>
      </c>
      <c r="K505" s="14"/>
      <c r="L505" s="14"/>
      <c r="M505" s="14">
        <v>3</v>
      </c>
    </row>
    <row r="506" spans="2:13" x14ac:dyDescent="0.3">
      <c r="C506" s="11">
        <f t="shared" ref="C506:I506" si="38">SUM(C488:C505)</f>
        <v>72</v>
      </c>
      <c r="D506" s="11">
        <f t="shared" si="38"/>
        <v>12</v>
      </c>
      <c r="E506" s="11">
        <f t="shared" si="38"/>
        <v>84</v>
      </c>
      <c r="F506" s="11">
        <f t="shared" si="38"/>
        <v>13</v>
      </c>
      <c r="G506" s="11">
        <f t="shared" si="38"/>
        <v>0</v>
      </c>
      <c r="H506" s="11"/>
      <c r="I506" s="11">
        <f t="shared" si="38"/>
        <v>11</v>
      </c>
      <c r="J506" s="11"/>
      <c r="K506" s="30">
        <f>SUM(K488:K505)/COUNTA(K488:K505)</f>
        <v>0</v>
      </c>
      <c r="L506" s="30">
        <f>SUM(L488:L505)/COUNTA(L488:L505)</f>
        <v>0</v>
      </c>
      <c r="M506" s="16">
        <f>AVERAGE(M488:M505)</f>
        <v>2.2222222222222223</v>
      </c>
    </row>
    <row r="508" spans="2:13" x14ac:dyDescent="0.3">
      <c r="B508" t="s">
        <v>109</v>
      </c>
    </row>
    <row r="509" spans="2:13" x14ac:dyDescent="0.3">
      <c r="B509" s="20">
        <v>45704</v>
      </c>
      <c r="C509" s="12" t="s">
        <v>25</v>
      </c>
      <c r="D509" s="17" t="s">
        <v>27</v>
      </c>
      <c r="E509" s="12">
        <v>78</v>
      </c>
      <c r="F509" s="12">
        <v>17</v>
      </c>
      <c r="G509" s="12">
        <v>0</v>
      </c>
      <c r="H509" s="12"/>
      <c r="I509" s="12">
        <v>12</v>
      </c>
      <c r="J509" s="12"/>
      <c r="K509" s="13">
        <v>0.75</v>
      </c>
      <c r="L509" s="13">
        <v>0.5</v>
      </c>
      <c r="M509" s="12" t="s">
        <v>42</v>
      </c>
    </row>
    <row r="510" spans="2:13" x14ac:dyDescent="0.3">
      <c r="B510" s="11" t="s">
        <v>2</v>
      </c>
      <c r="C510" s="11" t="s">
        <v>1</v>
      </c>
      <c r="D510" s="11" t="s">
        <v>24</v>
      </c>
      <c r="E510" s="11" t="s">
        <v>23</v>
      </c>
      <c r="F510" s="11" t="s">
        <v>39</v>
      </c>
      <c r="G510" s="11" t="s">
        <v>40</v>
      </c>
      <c r="H510" s="11"/>
      <c r="I510" s="11" t="s">
        <v>19</v>
      </c>
      <c r="J510" s="11" t="s">
        <v>28</v>
      </c>
      <c r="K510" s="11" t="s">
        <v>20</v>
      </c>
      <c r="L510" s="11" t="s">
        <v>21</v>
      </c>
      <c r="M510" s="11" t="s">
        <v>22</v>
      </c>
    </row>
    <row r="511" spans="2:13" x14ac:dyDescent="0.3">
      <c r="B511" s="14">
        <v>1</v>
      </c>
      <c r="C511" s="14">
        <v>4</v>
      </c>
      <c r="D511" s="14">
        <f>E511-C511</f>
        <v>0</v>
      </c>
      <c r="E511" s="14">
        <v>4</v>
      </c>
      <c r="F511" s="14">
        <v>1</v>
      </c>
      <c r="G511" s="14"/>
      <c r="H511" s="14"/>
      <c r="I511" s="14">
        <v>0</v>
      </c>
      <c r="J511" s="24">
        <v>76</v>
      </c>
      <c r="K511" s="14">
        <v>1</v>
      </c>
      <c r="L511" s="14"/>
      <c r="M511" s="14">
        <v>1</v>
      </c>
    </row>
    <row r="512" spans="2:13" x14ac:dyDescent="0.3">
      <c r="B512" s="14">
        <v>2</v>
      </c>
      <c r="C512" s="14">
        <v>5</v>
      </c>
      <c r="D512" s="14">
        <f t="shared" ref="D512:D528" si="39">E512-C512</f>
        <v>1</v>
      </c>
      <c r="E512" s="14">
        <v>6</v>
      </c>
      <c r="F512" s="14">
        <v>1</v>
      </c>
      <c r="G512" s="14"/>
      <c r="H512" s="14"/>
      <c r="I512" s="14">
        <v>0</v>
      </c>
      <c r="J512" s="24">
        <v>195</v>
      </c>
      <c r="K512" s="14"/>
      <c r="L512" s="14"/>
      <c r="M512" s="14">
        <v>1</v>
      </c>
    </row>
    <row r="513" spans="2:13" x14ac:dyDescent="0.3">
      <c r="B513" s="14">
        <v>3</v>
      </c>
      <c r="C513" s="14">
        <v>3</v>
      </c>
      <c r="D513" s="14">
        <f t="shared" si="39"/>
        <v>0</v>
      </c>
      <c r="E513" s="14">
        <v>3</v>
      </c>
      <c r="F513" s="14">
        <v>1</v>
      </c>
      <c r="G513" s="14"/>
      <c r="H513" s="14"/>
      <c r="I513" s="14">
        <v>1</v>
      </c>
      <c r="J513" s="24">
        <v>215</v>
      </c>
      <c r="K513" s="14"/>
      <c r="L513" s="14"/>
      <c r="M513" s="14">
        <v>2</v>
      </c>
    </row>
    <row r="514" spans="2:13" x14ac:dyDescent="0.3">
      <c r="B514" s="14">
        <v>4</v>
      </c>
      <c r="C514" s="14">
        <v>5</v>
      </c>
      <c r="D514" s="14">
        <f t="shared" si="39"/>
        <v>0</v>
      </c>
      <c r="E514" s="14">
        <v>5</v>
      </c>
      <c r="F514" s="14">
        <v>1</v>
      </c>
      <c r="G514" s="14"/>
      <c r="H514" s="14"/>
      <c r="I514" s="14">
        <v>1</v>
      </c>
      <c r="J514" s="24">
        <v>75</v>
      </c>
      <c r="K514" s="14"/>
      <c r="L514" s="14"/>
      <c r="M514" s="14">
        <v>2</v>
      </c>
    </row>
    <row r="515" spans="2:13" x14ac:dyDescent="0.3">
      <c r="B515" s="14">
        <v>5</v>
      </c>
      <c r="C515" s="14">
        <v>3</v>
      </c>
      <c r="D515" s="14">
        <f t="shared" si="39"/>
        <v>0</v>
      </c>
      <c r="E515" s="14">
        <v>3</v>
      </c>
      <c r="F515" s="14">
        <v>1</v>
      </c>
      <c r="G515" s="14"/>
      <c r="H515" s="14"/>
      <c r="I515" s="14">
        <v>1</v>
      </c>
      <c r="J515" s="24">
        <v>173</v>
      </c>
      <c r="K515" s="14"/>
      <c r="L515" s="14"/>
      <c r="M515" s="14">
        <v>2</v>
      </c>
    </row>
    <row r="516" spans="2:13" x14ac:dyDescent="0.3">
      <c r="B516" s="14">
        <v>6</v>
      </c>
      <c r="C516" s="14">
        <v>4</v>
      </c>
      <c r="D516" s="14">
        <f t="shared" si="39"/>
        <v>0</v>
      </c>
      <c r="E516" s="14">
        <v>4</v>
      </c>
      <c r="F516" s="14">
        <v>1</v>
      </c>
      <c r="G516" s="14"/>
      <c r="H516" s="14"/>
      <c r="I516" s="14">
        <v>1</v>
      </c>
      <c r="J516" s="24">
        <v>55</v>
      </c>
      <c r="K516" s="14"/>
      <c r="L516" s="14"/>
      <c r="M516" s="14">
        <v>2</v>
      </c>
    </row>
    <row r="517" spans="2:13" x14ac:dyDescent="0.3">
      <c r="B517" s="14">
        <v>7</v>
      </c>
      <c r="C517" s="14">
        <v>4</v>
      </c>
      <c r="D517" s="14">
        <f t="shared" si="39"/>
        <v>0</v>
      </c>
      <c r="E517" s="14">
        <v>4</v>
      </c>
      <c r="F517" s="14">
        <v>1</v>
      </c>
      <c r="G517" s="14"/>
      <c r="H517" s="14"/>
      <c r="I517" s="14">
        <v>1</v>
      </c>
      <c r="J517" s="24">
        <v>70</v>
      </c>
      <c r="K517" s="14"/>
      <c r="L517" s="14"/>
      <c r="M517" s="14">
        <v>2</v>
      </c>
    </row>
    <row r="518" spans="2:13" x14ac:dyDescent="0.3">
      <c r="B518" s="14">
        <v>8</v>
      </c>
      <c r="C518" s="14">
        <v>3</v>
      </c>
      <c r="D518" s="14">
        <f t="shared" si="39"/>
        <v>2</v>
      </c>
      <c r="E518" s="14">
        <v>5</v>
      </c>
      <c r="F518" s="14">
        <v>0</v>
      </c>
      <c r="G518" s="14"/>
      <c r="H518" s="14"/>
      <c r="I518" s="14">
        <v>0</v>
      </c>
      <c r="J518" s="24">
        <v>210</v>
      </c>
      <c r="K518" s="14">
        <v>0</v>
      </c>
      <c r="L518" s="14"/>
      <c r="M518" s="35">
        <v>3</v>
      </c>
    </row>
    <row r="519" spans="2:13" x14ac:dyDescent="0.3">
      <c r="B519" s="14">
        <v>9</v>
      </c>
      <c r="C519" s="14">
        <v>5</v>
      </c>
      <c r="D519" s="14">
        <f t="shared" si="39"/>
        <v>1</v>
      </c>
      <c r="E519" s="14">
        <v>6</v>
      </c>
      <c r="F519" s="14">
        <v>0</v>
      </c>
      <c r="G519" s="14"/>
      <c r="H519" s="14"/>
      <c r="I519" s="14">
        <v>0</v>
      </c>
      <c r="J519" s="24">
        <v>150</v>
      </c>
      <c r="K519" s="14">
        <v>0</v>
      </c>
      <c r="L519" s="14"/>
      <c r="M519" s="14">
        <v>1</v>
      </c>
    </row>
    <row r="520" spans="2:13" x14ac:dyDescent="0.3">
      <c r="B520" s="14">
        <v>10</v>
      </c>
      <c r="C520" s="14">
        <v>4</v>
      </c>
      <c r="D520" s="14">
        <f t="shared" si="39"/>
        <v>1</v>
      </c>
      <c r="E520" s="14">
        <v>5</v>
      </c>
      <c r="F520" s="14">
        <v>1</v>
      </c>
      <c r="G520" s="14"/>
      <c r="H520" s="14"/>
      <c r="I520" s="14">
        <v>1</v>
      </c>
      <c r="J520" s="24">
        <v>97</v>
      </c>
      <c r="K520" s="14"/>
      <c r="L520" s="14"/>
      <c r="M520" s="35">
        <v>3</v>
      </c>
    </row>
    <row r="521" spans="2:13" x14ac:dyDescent="0.3">
      <c r="B521" s="14">
        <v>11</v>
      </c>
      <c r="C521" s="14">
        <v>4</v>
      </c>
      <c r="D521" s="14">
        <f t="shared" si="39"/>
        <v>0</v>
      </c>
      <c r="E521" s="14">
        <v>4</v>
      </c>
      <c r="F521" s="14">
        <v>0</v>
      </c>
      <c r="G521" s="14"/>
      <c r="H521" s="14"/>
      <c r="I521" s="14">
        <v>0</v>
      </c>
      <c r="J521" s="24">
        <v>250</v>
      </c>
      <c r="K521" s="14">
        <v>1</v>
      </c>
      <c r="L521" s="14"/>
      <c r="M521" s="14">
        <v>1</v>
      </c>
    </row>
    <row r="522" spans="2:13" x14ac:dyDescent="0.3">
      <c r="B522" s="14">
        <v>12</v>
      </c>
      <c r="C522" s="14">
        <v>5</v>
      </c>
      <c r="D522" s="14">
        <f t="shared" si="39"/>
        <v>1</v>
      </c>
      <c r="E522" s="14">
        <v>6</v>
      </c>
      <c r="F522" s="14">
        <v>1</v>
      </c>
      <c r="G522" s="14"/>
      <c r="H522" s="14"/>
      <c r="I522" s="14">
        <v>0</v>
      </c>
      <c r="J522" s="24">
        <v>144</v>
      </c>
      <c r="K522" s="14"/>
      <c r="L522" s="14">
        <v>0</v>
      </c>
      <c r="M522" s="14">
        <v>2</v>
      </c>
    </row>
    <row r="523" spans="2:13" x14ac:dyDescent="0.3">
      <c r="B523" s="14">
        <v>13</v>
      </c>
      <c r="C523" s="14">
        <v>3</v>
      </c>
      <c r="D523" s="14">
        <f t="shared" si="39"/>
        <v>1</v>
      </c>
      <c r="E523" s="14">
        <v>4</v>
      </c>
      <c r="F523" s="14">
        <v>0</v>
      </c>
      <c r="G523" s="14"/>
      <c r="H523" s="14"/>
      <c r="I523" s="14">
        <v>0</v>
      </c>
      <c r="J523" s="24">
        <v>160</v>
      </c>
      <c r="K523" s="14">
        <v>0</v>
      </c>
      <c r="L523" s="14"/>
      <c r="M523" s="14">
        <v>2</v>
      </c>
    </row>
    <row r="524" spans="2:13" x14ac:dyDescent="0.3">
      <c r="B524" s="14">
        <v>14</v>
      </c>
      <c r="C524" s="14">
        <v>4</v>
      </c>
      <c r="D524" s="14">
        <f t="shared" si="39"/>
        <v>0</v>
      </c>
      <c r="E524" s="14">
        <v>4</v>
      </c>
      <c r="F524" s="14">
        <v>1</v>
      </c>
      <c r="G524" s="14"/>
      <c r="H524" s="14"/>
      <c r="I524" s="14">
        <v>1</v>
      </c>
      <c r="J524" s="24">
        <v>67</v>
      </c>
      <c r="K524" s="14"/>
      <c r="L524" s="14"/>
      <c r="M524" s="14">
        <v>2</v>
      </c>
    </row>
    <row r="525" spans="2:13" x14ac:dyDescent="0.3">
      <c r="B525" s="14">
        <v>15</v>
      </c>
      <c r="C525" s="14">
        <v>3</v>
      </c>
      <c r="D525" s="14">
        <f t="shared" si="39"/>
        <v>0</v>
      </c>
      <c r="E525" s="14">
        <v>3</v>
      </c>
      <c r="F525" s="14">
        <v>0</v>
      </c>
      <c r="G525" s="14"/>
      <c r="H525" s="14"/>
      <c r="I525" s="14">
        <v>0</v>
      </c>
      <c r="J525" s="24">
        <v>180</v>
      </c>
      <c r="K525" s="14">
        <v>1</v>
      </c>
      <c r="L525" s="14"/>
      <c r="M525" s="14">
        <v>1</v>
      </c>
    </row>
    <row r="526" spans="2:13" x14ac:dyDescent="0.3">
      <c r="B526" s="14">
        <v>16</v>
      </c>
      <c r="C526" s="14">
        <v>4</v>
      </c>
      <c r="D526" s="14">
        <f t="shared" si="39"/>
        <v>2</v>
      </c>
      <c r="E526" s="14">
        <v>6</v>
      </c>
      <c r="F526" s="14">
        <v>1</v>
      </c>
      <c r="G526" s="14"/>
      <c r="H526" s="14"/>
      <c r="I526" s="14">
        <v>0</v>
      </c>
      <c r="J526" s="24">
        <v>126</v>
      </c>
      <c r="K526" s="14"/>
      <c r="L526" s="14">
        <v>0</v>
      </c>
      <c r="M526" s="14">
        <v>1</v>
      </c>
    </row>
    <row r="527" spans="2:13" x14ac:dyDescent="0.3">
      <c r="B527" s="14">
        <v>17</v>
      </c>
      <c r="C527" s="14">
        <v>5</v>
      </c>
      <c r="D527" s="14">
        <f t="shared" si="39"/>
        <v>0</v>
      </c>
      <c r="E527" s="14">
        <v>5</v>
      </c>
      <c r="F527" s="14">
        <v>0</v>
      </c>
      <c r="G527" s="14"/>
      <c r="H527" s="14"/>
      <c r="I527" s="14">
        <v>1</v>
      </c>
      <c r="J527" s="24">
        <v>103</v>
      </c>
      <c r="K527" s="14"/>
      <c r="L527" s="14"/>
      <c r="M527" s="14">
        <v>2</v>
      </c>
    </row>
    <row r="528" spans="2:13" x14ac:dyDescent="0.3">
      <c r="B528" s="14">
        <v>18</v>
      </c>
      <c r="C528" s="14">
        <v>4</v>
      </c>
      <c r="D528" s="14">
        <f t="shared" si="39"/>
        <v>1</v>
      </c>
      <c r="E528" s="14">
        <v>5</v>
      </c>
      <c r="F528" s="14">
        <v>0</v>
      </c>
      <c r="G528" s="14"/>
      <c r="H528" s="14"/>
      <c r="I528" s="14">
        <v>0</v>
      </c>
      <c r="J528" s="24">
        <v>220</v>
      </c>
      <c r="K528" s="14"/>
      <c r="L528" s="14">
        <v>0</v>
      </c>
      <c r="M528" s="14">
        <v>1</v>
      </c>
    </row>
    <row r="529" spans="2:15" x14ac:dyDescent="0.3">
      <c r="C529" s="11">
        <f t="shared" ref="C529:I529" si="40">SUM(C511:C528)</f>
        <v>72</v>
      </c>
      <c r="D529" s="11">
        <f t="shared" si="40"/>
        <v>10</v>
      </c>
      <c r="E529" s="11">
        <f t="shared" si="40"/>
        <v>82</v>
      </c>
      <c r="F529" s="11">
        <f t="shared" si="40"/>
        <v>11</v>
      </c>
      <c r="G529" s="11">
        <f t="shared" si="40"/>
        <v>0</v>
      </c>
      <c r="H529" s="11"/>
      <c r="I529" s="11">
        <f t="shared" si="40"/>
        <v>8</v>
      </c>
      <c r="J529" s="11"/>
      <c r="K529" s="30">
        <f>SUM(K511:K528)/COUNTA(K511:K528)</f>
        <v>0.5</v>
      </c>
      <c r="L529" s="30">
        <f>SUM(L511:L528)/COUNTA(L511:L528)</f>
        <v>0</v>
      </c>
      <c r="M529" s="16">
        <f>AVERAGE(M511:M528)</f>
        <v>1.7222222222222223</v>
      </c>
    </row>
    <row r="530" spans="2:15" x14ac:dyDescent="0.3">
      <c r="F530" s="36">
        <f>F529/F509</f>
        <v>0.6470588235294118</v>
      </c>
      <c r="I530" s="36">
        <f>I529/I509</f>
        <v>0.66666666666666663</v>
      </c>
    </row>
    <row r="532" spans="2:15" x14ac:dyDescent="0.3">
      <c r="B532" t="s">
        <v>46</v>
      </c>
    </row>
    <row r="533" spans="2:15" x14ac:dyDescent="0.3">
      <c r="B533" s="20">
        <v>45717</v>
      </c>
      <c r="C533" s="12" t="s">
        <v>25</v>
      </c>
      <c r="D533" s="17" t="s">
        <v>27</v>
      </c>
      <c r="E533" s="12">
        <v>74</v>
      </c>
      <c r="F533" s="12">
        <v>12</v>
      </c>
      <c r="G533" s="12">
        <v>0</v>
      </c>
      <c r="H533" s="12"/>
      <c r="I533" s="12">
        <v>12</v>
      </c>
      <c r="J533" s="12"/>
      <c r="K533" s="13">
        <v>0.75</v>
      </c>
      <c r="L533" s="13">
        <v>0.5</v>
      </c>
      <c r="M533" s="12" t="s">
        <v>42</v>
      </c>
    </row>
    <row r="534" spans="2:15" x14ac:dyDescent="0.3">
      <c r="B534" s="11" t="s">
        <v>2</v>
      </c>
      <c r="C534" s="11" t="s">
        <v>1</v>
      </c>
      <c r="D534" s="11" t="s">
        <v>24</v>
      </c>
      <c r="E534" s="11" t="s">
        <v>23</v>
      </c>
      <c r="F534" s="11" t="s">
        <v>39</v>
      </c>
      <c r="G534" s="11" t="s">
        <v>40</v>
      </c>
      <c r="H534" s="11"/>
      <c r="I534" s="11" t="s">
        <v>19</v>
      </c>
      <c r="J534" s="11" t="s">
        <v>28</v>
      </c>
      <c r="K534" s="11" t="s">
        <v>20</v>
      </c>
      <c r="L534" s="11" t="s">
        <v>21</v>
      </c>
      <c r="M534" s="11" t="s">
        <v>22</v>
      </c>
    </row>
    <row r="535" spans="2:15" x14ac:dyDescent="0.3">
      <c r="B535" s="14">
        <v>1</v>
      </c>
      <c r="C535" s="14">
        <v>4</v>
      </c>
      <c r="D535" s="14">
        <f t="shared" ref="D535:D552" si="41">E535-C535</f>
        <v>-1</v>
      </c>
      <c r="E535" s="14">
        <v>3</v>
      </c>
      <c r="F535" s="21">
        <v>1</v>
      </c>
      <c r="G535" s="14"/>
      <c r="H535" s="14"/>
      <c r="I535" s="14">
        <v>1</v>
      </c>
      <c r="J535" s="24">
        <v>117</v>
      </c>
      <c r="K535" s="14"/>
      <c r="L535" s="14"/>
      <c r="M535" s="14">
        <v>1</v>
      </c>
      <c r="O535" t="s">
        <v>110</v>
      </c>
    </row>
    <row r="536" spans="2:15" x14ac:dyDescent="0.3">
      <c r="B536" s="35">
        <v>2</v>
      </c>
      <c r="C536" s="35">
        <v>4</v>
      </c>
      <c r="D536" s="35">
        <f t="shared" si="41"/>
        <v>2</v>
      </c>
      <c r="E536" s="35">
        <v>6</v>
      </c>
      <c r="F536" s="35">
        <v>0</v>
      </c>
      <c r="G536" s="35"/>
      <c r="H536" s="35"/>
      <c r="I536" s="35">
        <v>0</v>
      </c>
      <c r="J536" s="44">
        <v>185</v>
      </c>
      <c r="K536" s="35"/>
      <c r="L536" s="35"/>
      <c r="M536" s="35">
        <v>2</v>
      </c>
      <c r="O536" t="s">
        <v>111</v>
      </c>
    </row>
    <row r="537" spans="2:15" x14ac:dyDescent="0.3">
      <c r="B537" s="14">
        <v>3</v>
      </c>
      <c r="C537" s="14">
        <v>5</v>
      </c>
      <c r="D537" s="14">
        <f t="shared" si="41"/>
        <v>0</v>
      </c>
      <c r="E537" s="14">
        <v>5</v>
      </c>
      <c r="F537" s="21">
        <v>1</v>
      </c>
      <c r="G537" s="14"/>
      <c r="H537" s="14"/>
      <c r="I537" s="14">
        <v>1</v>
      </c>
      <c r="J537" s="24">
        <v>41</v>
      </c>
      <c r="K537" s="14"/>
      <c r="L537" s="14"/>
      <c r="M537" s="14">
        <v>2</v>
      </c>
      <c r="O537" t="s">
        <v>112</v>
      </c>
    </row>
    <row r="538" spans="2:15" x14ac:dyDescent="0.3">
      <c r="B538" s="14">
        <v>4</v>
      </c>
      <c r="C538" s="14">
        <v>3</v>
      </c>
      <c r="D538" s="14">
        <f t="shared" si="41"/>
        <v>0</v>
      </c>
      <c r="E538" s="14">
        <v>3</v>
      </c>
      <c r="F538" s="21">
        <v>1</v>
      </c>
      <c r="G538" s="14"/>
      <c r="H538" s="14"/>
      <c r="I538" s="14">
        <v>1</v>
      </c>
      <c r="J538" s="24">
        <v>160</v>
      </c>
      <c r="K538" s="14"/>
      <c r="L538" s="14"/>
      <c r="M538" s="14">
        <v>2</v>
      </c>
      <c r="O538" t="s">
        <v>113</v>
      </c>
    </row>
    <row r="539" spans="2:15" x14ac:dyDescent="0.3">
      <c r="B539" s="14">
        <v>5</v>
      </c>
      <c r="C539" s="14">
        <v>5</v>
      </c>
      <c r="D539" s="14">
        <f t="shared" si="41"/>
        <v>0</v>
      </c>
      <c r="E539" s="14">
        <v>5</v>
      </c>
      <c r="F539" s="21">
        <v>1</v>
      </c>
      <c r="I539" s="14">
        <v>0</v>
      </c>
      <c r="J539" s="24">
        <v>121</v>
      </c>
      <c r="K539" s="14"/>
      <c r="L539" s="14">
        <v>1</v>
      </c>
      <c r="M539" s="14">
        <v>1</v>
      </c>
    </row>
    <row r="540" spans="2:15" x14ac:dyDescent="0.3">
      <c r="B540" s="14">
        <v>6</v>
      </c>
      <c r="C540" s="14">
        <v>4</v>
      </c>
      <c r="D540" s="14">
        <f t="shared" si="41"/>
        <v>1</v>
      </c>
      <c r="E540" s="14">
        <v>5</v>
      </c>
      <c r="F540" s="14">
        <v>0</v>
      </c>
      <c r="G540" s="14"/>
      <c r="H540" s="14"/>
      <c r="I540" s="14">
        <v>0</v>
      </c>
      <c r="J540" s="24">
        <v>88</v>
      </c>
      <c r="K540" s="14">
        <v>0</v>
      </c>
      <c r="L540" s="14"/>
      <c r="M540" s="14">
        <v>2</v>
      </c>
    </row>
    <row r="541" spans="2:15" x14ac:dyDescent="0.3">
      <c r="B541" s="14">
        <v>7</v>
      </c>
      <c r="C541" s="14">
        <v>3</v>
      </c>
      <c r="D541" s="14">
        <f t="shared" si="41"/>
        <v>1</v>
      </c>
      <c r="E541" s="14">
        <v>4</v>
      </c>
      <c r="F541" s="14">
        <v>0</v>
      </c>
      <c r="G541" s="14"/>
      <c r="H541" s="14"/>
      <c r="I541" s="14">
        <v>0</v>
      </c>
      <c r="J541" s="24">
        <v>190</v>
      </c>
      <c r="K541" s="14"/>
      <c r="L541" s="14">
        <v>0</v>
      </c>
      <c r="M541" s="14">
        <v>2</v>
      </c>
    </row>
    <row r="542" spans="2:15" x14ac:dyDescent="0.3">
      <c r="B542" s="14">
        <v>8</v>
      </c>
      <c r="C542" s="14">
        <v>4</v>
      </c>
      <c r="D542" s="14">
        <f t="shared" si="41"/>
        <v>1</v>
      </c>
      <c r="E542" s="14">
        <v>5</v>
      </c>
      <c r="F542" s="21">
        <v>1</v>
      </c>
      <c r="G542" s="14"/>
      <c r="H542" s="14"/>
      <c r="I542" s="14">
        <v>0</v>
      </c>
      <c r="J542" s="24">
        <v>141</v>
      </c>
      <c r="K542" s="14">
        <v>0</v>
      </c>
      <c r="L542" s="14"/>
      <c r="M542" s="14">
        <v>2</v>
      </c>
    </row>
    <row r="543" spans="2:15" x14ac:dyDescent="0.3">
      <c r="B543" s="14">
        <v>9</v>
      </c>
      <c r="C543" s="14">
        <v>4</v>
      </c>
      <c r="D543" s="14">
        <f t="shared" si="41"/>
        <v>0</v>
      </c>
      <c r="E543" s="14">
        <v>4</v>
      </c>
      <c r="F543" s="14">
        <v>0</v>
      </c>
      <c r="G543" s="14"/>
      <c r="H543" s="14"/>
      <c r="I543" s="14">
        <v>0</v>
      </c>
      <c r="J543" s="24">
        <v>202</v>
      </c>
      <c r="K543" s="14">
        <v>1</v>
      </c>
      <c r="L543" s="14"/>
      <c r="M543" s="14">
        <v>1</v>
      </c>
    </row>
    <row r="544" spans="2:15" x14ac:dyDescent="0.3">
      <c r="B544" s="14">
        <v>10</v>
      </c>
      <c r="C544" s="14">
        <v>5</v>
      </c>
      <c r="D544" s="14">
        <f t="shared" si="41"/>
        <v>-1</v>
      </c>
      <c r="E544" s="14">
        <v>4</v>
      </c>
      <c r="F544" s="14">
        <v>0</v>
      </c>
      <c r="G544" s="14"/>
      <c r="H544" s="14"/>
      <c r="I544" s="14">
        <v>1</v>
      </c>
      <c r="J544" s="24">
        <v>195</v>
      </c>
      <c r="K544" s="14"/>
      <c r="L544" s="14"/>
      <c r="M544" s="14">
        <v>1</v>
      </c>
    </row>
    <row r="545" spans="2:13" x14ac:dyDescent="0.3">
      <c r="B545" s="14">
        <v>11</v>
      </c>
      <c r="C545" s="14">
        <v>3</v>
      </c>
      <c r="D545" s="14">
        <f t="shared" si="41"/>
        <v>1</v>
      </c>
      <c r="E545" s="14">
        <v>4</v>
      </c>
      <c r="F545" s="14">
        <v>0</v>
      </c>
      <c r="G545" s="14"/>
      <c r="H545" s="14"/>
      <c r="I545" s="14">
        <v>0</v>
      </c>
      <c r="J545" s="24">
        <v>228</v>
      </c>
      <c r="K545" s="14">
        <v>0</v>
      </c>
      <c r="L545" s="14"/>
      <c r="M545" s="14">
        <v>2</v>
      </c>
    </row>
    <row r="546" spans="2:13" x14ac:dyDescent="0.3">
      <c r="B546" s="14">
        <v>12</v>
      </c>
      <c r="C546" s="14">
        <v>4</v>
      </c>
      <c r="D546" s="14">
        <f t="shared" si="41"/>
        <v>0</v>
      </c>
      <c r="E546" s="14">
        <v>4</v>
      </c>
      <c r="F546" s="21">
        <v>1</v>
      </c>
      <c r="G546" s="14"/>
      <c r="H546" s="14"/>
      <c r="I546" s="14">
        <v>0</v>
      </c>
      <c r="J546" s="24">
        <v>71</v>
      </c>
      <c r="K546" s="14">
        <v>1</v>
      </c>
      <c r="L546" s="14"/>
      <c r="M546" s="14">
        <v>1</v>
      </c>
    </row>
    <row r="547" spans="2:13" x14ac:dyDescent="0.3">
      <c r="B547" s="14">
        <v>13</v>
      </c>
      <c r="C547" s="14">
        <v>4</v>
      </c>
      <c r="D547" s="14">
        <f t="shared" si="41"/>
        <v>1</v>
      </c>
      <c r="E547" s="14">
        <v>5</v>
      </c>
      <c r="F547" s="14">
        <v>0</v>
      </c>
      <c r="G547" s="14"/>
      <c r="H547" s="14"/>
      <c r="I547" s="14">
        <v>0</v>
      </c>
      <c r="J547" s="24">
        <v>160</v>
      </c>
      <c r="K547" s="14">
        <v>0</v>
      </c>
      <c r="L547" s="14"/>
      <c r="M547" s="14">
        <v>2</v>
      </c>
    </row>
    <row r="548" spans="2:13" x14ac:dyDescent="0.3">
      <c r="B548" s="14">
        <v>14</v>
      </c>
      <c r="C548" s="14">
        <v>3</v>
      </c>
      <c r="D548" s="14">
        <f t="shared" si="41"/>
        <v>0</v>
      </c>
      <c r="E548" s="14">
        <v>3</v>
      </c>
      <c r="F548" s="14">
        <v>0</v>
      </c>
      <c r="G548" s="14"/>
      <c r="H548" s="14"/>
      <c r="I548" s="14">
        <v>0</v>
      </c>
      <c r="J548" s="24">
        <v>141</v>
      </c>
      <c r="K548" s="14">
        <v>1</v>
      </c>
      <c r="L548" s="14"/>
      <c r="M548" s="14">
        <v>1</v>
      </c>
    </row>
    <row r="549" spans="2:13" x14ac:dyDescent="0.3">
      <c r="B549" s="14">
        <v>15</v>
      </c>
      <c r="C549" s="14">
        <v>4</v>
      </c>
      <c r="D549" s="14">
        <f t="shared" si="41"/>
        <v>1</v>
      </c>
      <c r="E549" s="14">
        <v>5</v>
      </c>
      <c r="F549" s="14">
        <v>0</v>
      </c>
      <c r="G549" s="14"/>
      <c r="H549" s="14"/>
      <c r="I549" s="14">
        <v>0</v>
      </c>
      <c r="J549" s="24">
        <v>185</v>
      </c>
      <c r="K549" s="14">
        <v>0</v>
      </c>
      <c r="L549" s="14"/>
      <c r="M549" s="14">
        <v>2</v>
      </c>
    </row>
    <row r="550" spans="2:13" x14ac:dyDescent="0.3">
      <c r="B550" s="14">
        <v>16</v>
      </c>
      <c r="C550" s="14">
        <v>4</v>
      </c>
      <c r="D550" s="14">
        <f t="shared" si="41"/>
        <v>1</v>
      </c>
      <c r="E550" s="14">
        <v>5</v>
      </c>
      <c r="F550" s="21">
        <v>1</v>
      </c>
      <c r="G550" s="14"/>
      <c r="H550" s="14"/>
      <c r="I550" s="14">
        <v>0</v>
      </c>
      <c r="J550" s="24">
        <v>162</v>
      </c>
      <c r="K550" s="14">
        <v>0</v>
      </c>
      <c r="L550" s="14"/>
      <c r="M550" s="14">
        <v>2</v>
      </c>
    </row>
    <row r="551" spans="2:13" x14ac:dyDescent="0.3">
      <c r="B551" s="14">
        <v>17</v>
      </c>
      <c r="C551" s="14">
        <v>5</v>
      </c>
      <c r="D551" s="14">
        <f t="shared" si="41"/>
        <v>0</v>
      </c>
      <c r="E551" s="14">
        <v>5</v>
      </c>
      <c r="F551" s="21">
        <v>1</v>
      </c>
      <c r="G551" s="14"/>
      <c r="H551" s="14"/>
      <c r="I551" s="14">
        <v>1</v>
      </c>
      <c r="J551" s="24">
        <v>205</v>
      </c>
      <c r="K551" s="14"/>
      <c r="L551" s="14"/>
      <c r="M551" s="14">
        <v>2</v>
      </c>
    </row>
    <row r="552" spans="2:13" x14ac:dyDescent="0.3">
      <c r="B552" s="14">
        <v>18</v>
      </c>
      <c r="C552" s="14">
        <v>4</v>
      </c>
      <c r="D552" s="14">
        <f t="shared" si="41"/>
        <v>1</v>
      </c>
      <c r="E552" s="14">
        <v>5</v>
      </c>
      <c r="F552" s="14">
        <v>0</v>
      </c>
      <c r="G552" s="14"/>
      <c r="H552" s="14"/>
      <c r="I552" s="14">
        <v>0</v>
      </c>
      <c r="J552" s="24">
        <v>185</v>
      </c>
      <c r="K552" s="14">
        <v>0</v>
      </c>
      <c r="L552" s="14"/>
      <c r="M552" s="14">
        <v>1</v>
      </c>
    </row>
    <row r="553" spans="2:13" x14ac:dyDescent="0.3">
      <c r="C553" s="11">
        <f t="shared" ref="C553:I553" si="42">SUM(C535:C552)</f>
        <v>72</v>
      </c>
      <c r="D553" s="11">
        <f t="shared" si="42"/>
        <v>8</v>
      </c>
      <c r="E553" s="11">
        <f t="shared" si="42"/>
        <v>80</v>
      </c>
      <c r="F553" s="11">
        <f t="shared" si="42"/>
        <v>8</v>
      </c>
      <c r="G553" s="11">
        <f t="shared" si="42"/>
        <v>0</v>
      </c>
      <c r="H553" s="11"/>
      <c r="I553" s="11">
        <f t="shared" si="42"/>
        <v>5</v>
      </c>
      <c r="J553" s="11"/>
      <c r="K553" s="30">
        <f>SUM(K535:K552)/COUNTA(K535:K552)</f>
        <v>0.3</v>
      </c>
      <c r="L553" s="30">
        <f>SUM(L535:L552)/COUNTA(L535:L552)</f>
        <v>0.5</v>
      </c>
      <c r="M553" s="16">
        <f>AVERAGE(M535:M552)</f>
        <v>1.6111111111111112</v>
      </c>
    </row>
    <row r="556" spans="2:13" x14ac:dyDescent="0.3">
      <c r="B556" t="s">
        <v>46</v>
      </c>
    </row>
    <row r="557" spans="2:13" x14ac:dyDescent="0.3">
      <c r="B557" s="20">
        <v>45717</v>
      </c>
      <c r="C557" s="12" t="s">
        <v>25</v>
      </c>
      <c r="D557" s="17" t="s">
        <v>27</v>
      </c>
      <c r="E557" s="12">
        <v>74</v>
      </c>
      <c r="F557" s="12">
        <v>12</v>
      </c>
      <c r="G557" s="12">
        <v>0</v>
      </c>
      <c r="H557" s="12"/>
      <c r="I557" s="12">
        <v>12</v>
      </c>
      <c r="J557" s="12"/>
      <c r="K557" s="13">
        <v>0.75</v>
      </c>
      <c r="L557" s="13">
        <v>0.5</v>
      </c>
      <c r="M557" s="12" t="s">
        <v>42</v>
      </c>
    </row>
    <row r="558" spans="2:13" x14ac:dyDescent="0.3">
      <c r="B558" s="11" t="s">
        <v>2</v>
      </c>
      <c r="C558" s="11" t="s">
        <v>1</v>
      </c>
      <c r="D558" s="11" t="s">
        <v>24</v>
      </c>
      <c r="E558" s="11" t="s">
        <v>23</v>
      </c>
      <c r="F558" s="11" t="s">
        <v>39</v>
      </c>
      <c r="G558" s="11" t="s">
        <v>40</v>
      </c>
      <c r="H558" s="11"/>
      <c r="I558" s="11" t="s">
        <v>19</v>
      </c>
      <c r="J558" s="11" t="s">
        <v>28</v>
      </c>
      <c r="K558" s="11" t="s">
        <v>20</v>
      </c>
      <c r="L558" s="11" t="s">
        <v>21</v>
      </c>
      <c r="M558" s="11" t="s">
        <v>22</v>
      </c>
    </row>
    <row r="559" spans="2:13" x14ac:dyDescent="0.3">
      <c r="B559" s="14">
        <v>1</v>
      </c>
      <c r="C559" s="14">
        <v>4</v>
      </c>
      <c r="D559" s="14">
        <f t="shared" ref="D559:D576" si="43">E559-C559</f>
        <v>-1</v>
      </c>
      <c r="E559" s="14">
        <v>3</v>
      </c>
      <c r="F559" s="21">
        <v>1</v>
      </c>
      <c r="G559" s="14"/>
      <c r="H559" s="14"/>
      <c r="I559" s="14">
        <v>1</v>
      </c>
      <c r="J559" s="24">
        <v>95</v>
      </c>
      <c r="K559" s="14"/>
      <c r="L559" s="14"/>
      <c r="M559" s="14">
        <v>1</v>
      </c>
    </row>
    <row r="560" spans="2:13" x14ac:dyDescent="0.3">
      <c r="B560" s="14">
        <v>2</v>
      </c>
      <c r="C560" s="14">
        <v>4</v>
      </c>
      <c r="D560" s="14">
        <f t="shared" si="43"/>
        <v>1</v>
      </c>
      <c r="E560" s="14">
        <v>5</v>
      </c>
      <c r="F560" s="21">
        <v>1</v>
      </c>
      <c r="G560" s="14"/>
      <c r="H560" s="14"/>
      <c r="I560" s="14">
        <v>0</v>
      </c>
      <c r="J560" s="24">
        <v>153</v>
      </c>
      <c r="K560" s="14"/>
      <c r="L560" s="14">
        <v>0</v>
      </c>
      <c r="M560" s="14">
        <v>2</v>
      </c>
    </row>
    <row r="561" spans="2:14" x14ac:dyDescent="0.3">
      <c r="B561" s="35">
        <v>3</v>
      </c>
      <c r="C561" s="35">
        <v>5</v>
      </c>
      <c r="D561" s="35">
        <f t="shared" si="43"/>
        <v>2</v>
      </c>
      <c r="E561" s="35">
        <v>7</v>
      </c>
      <c r="F561" s="35">
        <v>0</v>
      </c>
      <c r="G561" s="35"/>
      <c r="H561" s="35"/>
      <c r="I561" s="35">
        <v>0</v>
      </c>
      <c r="J561" s="44">
        <v>280</v>
      </c>
      <c r="K561" s="35">
        <v>0</v>
      </c>
      <c r="L561" s="35"/>
      <c r="M561" s="35">
        <v>2</v>
      </c>
    </row>
    <row r="562" spans="2:14" x14ac:dyDescent="0.3">
      <c r="B562" s="14">
        <v>4</v>
      </c>
      <c r="C562" s="14">
        <v>3</v>
      </c>
      <c r="D562" s="14">
        <f t="shared" si="43"/>
        <v>0</v>
      </c>
      <c r="E562" s="14">
        <v>3</v>
      </c>
      <c r="F562" s="21">
        <v>1</v>
      </c>
      <c r="G562" s="14"/>
      <c r="H562" s="14"/>
      <c r="I562" s="14">
        <v>1</v>
      </c>
      <c r="J562" s="24">
        <v>146</v>
      </c>
      <c r="K562" s="14"/>
      <c r="L562" s="14"/>
      <c r="M562" s="14">
        <v>2</v>
      </c>
    </row>
    <row r="563" spans="2:14" x14ac:dyDescent="0.3">
      <c r="B563" s="14">
        <v>5</v>
      </c>
      <c r="C563" s="14">
        <v>5</v>
      </c>
      <c r="D563" s="14">
        <f t="shared" si="43"/>
        <v>0</v>
      </c>
      <c r="E563" s="14">
        <v>5</v>
      </c>
      <c r="F563" s="21">
        <v>1</v>
      </c>
      <c r="I563" s="14">
        <v>0</v>
      </c>
      <c r="J563" s="24">
        <v>235</v>
      </c>
      <c r="K563" s="14">
        <v>1</v>
      </c>
      <c r="L563" s="14"/>
      <c r="M563" s="14">
        <v>1</v>
      </c>
    </row>
    <row r="564" spans="2:14" x14ac:dyDescent="0.3">
      <c r="B564" s="14">
        <v>6</v>
      </c>
      <c r="C564" s="14">
        <v>4</v>
      </c>
      <c r="D564" s="14">
        <f t="shared" si="43"/>
        <v>-1</v>
      </c>
      <c r="E564" s="14">
        <v>3</v>
      </c>
      <c r="F564" s="21">
        <v>1</v>
      </c>
      <c r="G564" s="14"/>
      <c r="H564" s="14"/>
      <c r="I564" s="14">
        <v>1</v>
      </c>
      <c r="J564" s="24">
        <v>120</v>
      </c>
      <c r="K564" s="14"/>
      <c r="L564" s="14"/>
      <c r="M564" s="14">
        <v>1</v>
      </c>
    </row>
    <row r="565" spans="2:14" x14ac:dyDescent="0.3">
      <c r="B565" s="14">
        <v>7</v>
      </c>
      <c r="C565" s="14">
        <v>3</v>
      </c>
      <c r="D565" s="14">
        <f t="shared" si="43"/>
        <v>1</v>
      </c>
      <c r="E565" s="14">
        <v>4</v>
      </c>
      <c r="F565" s="14">
        <v>0</v>
      </c>
      <c r="G565" s="14"/>
      <c r="H565" s="14"/>
      <c r="I565" s="14">
        <v>0</v>
      </c>
      <c r="J565" s="24">
        <v>165</v>
      </c>
      <c r="K565" s="14"/>
      <c r="L565" s="14"/>
      <c r="M565" s="14">
        <v>2</v>
      </c>
    </row>
    <row r="566" spans="2:14" x14ac:dyDescent="0.3">
      <c r="B566" s="14">
        <v>8</v>
      </c>
      <c r="C566" s="14">
        <v>4</v>
      </c>
      <c r="D566" s="14">
        <f t="shared" si="43"/>
        <v>2</v>
      </c>
      <c r="E566" s="14">
        <v>6</v>
      </c>
      <c r="F566" s="42">
        <v>0</v>
      </c>
      <c r="G566" s="14"/>
      <c r="H566" s="14"/>
      <c r="I566" s="14">
        <v>0</v>
      </c>
      <c r="J566" s="24">
        <v>215</v>
      </c>
      <c r="K566" s="14">
        <v>0</v>
      </c>
      <c r="L566" s="14"/>
      <c r="M566" s="14">
        <v>1</v>
      </c>
    </row>
    <row r="567" spans="2:14" x14ac:dyDescent="0.3">
      <c r="B567" s="14">
        <v>9</v>
      </c>
      <c r="C567" s="14">
        <v>4</v>
      </c>
      <c r="D567" s="14">
        <f t="shared" si="43"/>
        <v>1</v>
      </c>
      <c r="E567" s="14">
        <v>5</v>
      </c>
      <c r="F567" s="21">
        <v>1</v>
      </c>
      <c r="G567" s="14"/>
      <c r="H567" s="14"/>
      <c r="I567" s="14">
        <v>0</v>
      </c>
      <c r="J567" s="24">
        <v>200</v>
      </c>
      <c r="K567" s="14">
        <v>1</v>
      </c>
      <c r="L567" s="14"/>
      <c r="M567" s="14">
        <v>1</v>
      </c>
    </row>
    <row r="568" spans="2:14" x14ac:dyDescent="0.3">
      <c r="B568" s="14">
        <v>10</v>
      </c>
      <c r="C568" s="14">
        <v>5</v>
      </c>
      <c r="D568" s="14">
        <f t="shared" si="43"/>
        <v>0</v>
      </c>
      <c r="E568" s="14">
        <v>5</v>
      </c>
      <c r="F568" s="14">
        <v>1</v>
      </c>
      <c r="G568" s="14"/>
      <c r="H568" s="14"/>
      <c r="I568" s="14">
        <v>1</v>
      </c>
      <c r="J568" s="24">
        <v>205</v>
      </c>
      <c r="K568" s="14">
        <v>0</v>
      </c>
      <c r="L568" s="14"/>
      <c r="M568" s="14">
        <v>2</v>
      </c>
    </row>
    <row r="569" spans="2:14" x14ac:dyDescent="0.3">
      <c r="B569" s="35">
        <v>11</v>
      </c>
      <c r="C569" s="35">
        <v>3</v>
      </c>
      <c r="D569" s="35">
        <f t="shared" si="43"/>
        <v>2</v>
      </c>
      <c r="E569" s="35">
        <v>5</v>
      </c>
      <c r="F569" s="35">
        <v>0</v>
      </c>
      <c r="G569" s="35"/>
      <c r="H569" s="35"/>
      <c r="I569" s="35">
        <v>0</v>
      </c>
      <c r="J569" s="44">
        <v>245</v>
      </c>
      <c r="K569" s="35"/>
      <c r="L569" s="35"/>
      <c r="M569" s="35">
        <v>3</v>
      </c>
      <c r="N569" s="43"/>
    </row>
    <row r="570" spans="2:14" x14ac:dyDescent="0.3">
      <c r="B570" s="14">
        <v>12</v>
      </c>
      <c r="C570" s="14">
        <v>4</v>
      </c>
      <c r="D570" s="14">
        <f t="shared" si="43"/>
        <v>0</v>
      </c>
      <c r="E570" s="14">
        <v>4</v>
      </c>
      <c r="F570" s="21">
        <v>1</v>
      </c>
      <c r="G570" s="14"/>
      <c r="H570" s="14"/>
      <c r="I570" s="14">
        <v>1</v>
      </c>
      <c r="J570" s="24">
        <v>81</v>
      </c>
      <c r="K570" s="14"/>
      <c r="L570" s="14"/>
      <c r="M570" s="14">
        <v>2</v>
      </c>
    </row>
    <row r="571" spans="2:14" x14ac:dyDescent="0.3">
      <c r="B571" s="14">
        <v>13</v>
      </c>
      <c r="C571" s="14">
        <v>4</v>
      </c>
      <c r="D571" s="14">
        <f t="shared" si="43"/>
        <v>1</v>
      </c>
      <c r="E571" s="14">
        <v>5</v>
      </c>
      <c r="F571" s="21">
        <v>1</v>
      </c>
      <c r="G571" s="14"/>
      <c r="H571" s="14"/>
      <c r="I571" s="14">
        <v>1</v>
      </c>
      <c r="J571" s="24">
        <v>185</v>
      </c>
      <c r="K571" s="14"/>
      <c r="L571" s="14"/>
      <c r="M571" s="14">
        <v>3</v>
      </c>
      <c r="N571" s="43"/>
    </row>
    <row r="572" spans="2:14" x14ac:dyDescent="0.3">
      <c r="B572" s="14">
        <v>14</v>
      </c>
      <c r="C572" s="14">
        <v>3</v>
      </c>
      <c r="D572" s="14">
        <f t="shared" si="43"/>
        <v>0</v>
      </c>
      <c r="E572" s="14">
        <v>3</v>
      </c>
      <c r="F572" s="21">
        <v>1</v>
      </c>
      <c r="G572" s="14"/>
      <c r="H572" s="14"/>
      <c r="I572" s="14">
        <v>1</v>
      </c>
      <c r="J572" s="24">
        <v>160</v>
      </c>
      <c r="K572" s="14"/>
      <c r="L572" s="14"/>
      <c r="M572" s="14">
        <v>2</v>
      </c>
    </row>
    <row r="573" spans="2:14" x14ac:dyDescent="0.3">
      <c r="B573" s="14">
        <v>15</v>
      </c>
      <c r="C573" s="14">
        <v>4</v>
      </c>
      <c r="D573" s="14">
        <f t="shared" si="43"/>
        <v>0</v>
      </c>
      <c r="E573" s="14">
        <v>4</v>
      </c>
      <c r="F573" s="21">
        <v>1</v>
      </c>
      <c r="G573" s="14"/>
      <c r="H573" s="14"/>
      <c r="I573" s="14">
        <v>0</v>
      </c>
      <c r="J573" s="24">
        <v>125</v>
      </c>
      <c r="K573" s="14">
        <v>1</v>
      </c>
      <c r="L573" s="14"/>
      <c r="M573" s="14">
        <v>1</v>
      </c>
    </row>
    <row r="574" spans="2:14" x14ac:dyDescent="0.3">
      <c r="B574" s="35">
        <v>16</v>
      </c>
      <c r="C574" s="35">
        <v>4</v>
      </c>
      <c r="D574" s="35">
        <f t="shared" si="43"/>
        <v>5</v>
      </c>
      <c r="E574" s="35">
        <v>9</v>
      </c>
      <c r="F574" s="35">
        <v>0</v>
      </c>
      <c r="G574" s="35"/>
      <c r="H574" s="35"/>
      <c r="I574" s="35">
        <v>0</v>
      </c>
      <c r="J574" s="44">
        <v>182</v>
      </c>
      <c r="K574" s="35"/>
      <c r="L574" s="35"/>
      <c r="M574" s="35">
        <v>3</v>
      </c>
      <c r="N574" s="43"/>
    </row>
    <row r="575" spans="2:14" x14ac:dyDescent="0.3">
      <c r="B575" s="14">
        <v>17</v>
      </c>
      <c r="C575" s="14">
        <v>5</v>
      </c>
      <c r="D575" s="14">
        <f t="shared" si="43"/>
        <v>-1</v>
      </c>
      <c r="E575" s="14">
        <v>4</v>
      </c>
      <c r="F575" s="21">
        <v>1</v>
      </c>
      <c r="G575" s="14"/>
      <c r="H575" s="14"/>
      <c r="I575" s="14">
        <v>1</v>
      </c>
      <c r="J575" s="24">
        <v>20</v>
      </c>
      <c r="K575" s="14"/>
      <c r="L575" s="14">
        <v>1</v>
      </c>
      <c r="M575" s="14">
        <v>1</v>
      </c>
    </row>
    <row r="576" spans="2:14" x14ac:dyDescent="0.3">
      <c r="B576" s="35">
        <v>18</v>
      </c>
      <c r="C576" s="35">
        <v>4</v>
      </c>
      <c r="D576" s="35">
        <f t="shared" si="43"/>
        <v>2</v>
      </c>
      <c r="E576" s="35">
        <v>6</v>
      </c>
      <c r="F576" s="35">
        <v>0</v>
      </c>
      <c r="G576" s="35"/>
      <c r="H576" s="35"/>
      <c r="I576" s="35">
        <v>0</v>
      </c>
      <c r="J576" s="44">
        <v>250</v>
      </c>
      <c r="K576" s="35"/>
      <c r="L576" s="35">
        <v>1</v>
      </c>
      <c r="M576" s="35">
        <v>1</v>
      </c>
    </row>
    <row r="577" spans="2:16" x14ac:dyDescent="0.3">
      <c r="C577" s="11">
        <f t="shared" ref="C577:I577" si="44">SUM(C559:C576)</f>
        <v>72</v>
      </c>
      <c r="D577" s="11">
        <f t="shared" si="44"/>
        <v>14</v>
      </c>
      <c r="E577" s="11">
        <f t="shared" si="44"/>
        <v>86</v>
      </c>
      <c r="F577" s="11">
        <f t="shared" si="44"/>
        <v>12</v>
      </c>
      <c r="G577" s="11">
        <f t="shared" si="44"/>
        <v>0</v>
      </c>
      <c r="H577" s="11"/>
      <c r="I577" s="11">
        <f t="shared" si="44"/>
        <v>8</v>
      </c>
      <c r="J577" s="11"/>
      <c r="K577" s="30">
        <f>SUM(K559:K576)/COUNTA(K559:K576)</f>
        <v>0.5</v>
      </c>
      <c r="L577" s="30">
        <f>SUM(L559:L576)/COUNTA(L559:L576)</f>
        <v>0.66666666666666663</v>
      </c>
      <c r="M577" s="16">
        <f>AVERAGE(M559:M576)</f>
        <v>1.7222222222222223</v>
      </c>
    </row>
    <row r="580" spans="2:16" x14ac:dyDescent="0.3">
      <c r="B580" t="s">
        <v>158</v>
      </c>
    </row>
    <row r="581" spans="2:16" x14ac:dyDescent="0.3">
      <c r="B581" s="20">
        <v>45731</v>
      </c>
      <c r="C581" s="12" t="s">
        <v>25</v>
      </c>
      <c r="D581" s="17" t="s">
        <v>27</v>
      </c>
      <c r="E581" s="12">
        <v>74</v>
      </c>
      <c r="F581" s="12">
        <v>12</v>
      </c>
      <c r="G581" s="12">
        <v>0</v>
      </c>
      <c r="H581" s="12"/>
      <c r="I581" s="12">
        <v>12</v>
      </c>
      <c r="J581" s="12"/>
      <c r="K581" s="13">
        <v>0.75</v>
      </c>
      <c r="L581" s="13">
        <v>0.5</v>
      </c>
      <c r="M581" s="12" t="s">
        <v>42</v>
      </c>
    </row>
    <row r="582" spans="2:16" x14ac:dyDescent="0.3">
      <c r="B582" s="11" t="s">
        <v>2</v>
      </c>
      <c r="C582" s="11" t="s">
        <v>1</v>
      </c>
      <c r="D582" s="11" t="s">
        <v>24</v>
      </c>
      <c r="E582" s="11" t="s">
        <v>23</v>
      </c>
      <c r="F582" s="11" t="s">
        <v>39</v>
      </c>
      <c r="G582" s="11" t="s">
        <v>40</v>
      </c>
      <c r="H582" s="11"/>
      <c r="I582" s="11" t="s">
        <v>19</v>
      </c>
      <c r="J582" s="11" t="s">
        <v>28</v>
      </c>
      <c r="K582" s="11" t="s">
        <v>20</v>
      </c>
      <c r="L582" s="11" t="s">
        <v>21</v>
      </c>
      <c r="M582" s="11" t="s">
        <v>22</v>
      </c>
    </row>
    <row r="583" spans="2:16" x14ac:dyDescent="0.3">
      <c r="B583" s="14">
        <v>1</v>
      </c>
      <c r="C583" s="14">
        <v>4</v>
      </c>
      <c r="D583" s="14">
        <f t="shared" ref="D583:D600" si="45">E583-C583</f>
        <v>1</v>
      </c>
      <c r="E583" s="14">
        <v>5</v>
      </c>
      <c r="F583" s="14">
        <v>0</v>
      </c>
      <c r="G583" s="14"/>
      <c r="H583" s="14"/>
      <c r="I583" s="14">
        <v>0</v>
      </c>
      <c r="J583" s="24">
        <v>260</v>
      </c>
      <c r="K583" s="14">
        <v>0</v>
      </c>
      <c r="L583" s="14"/>
      <c r="M583" s="14">
        <v>2</v>
      </c>
    </row>
    <row r="584" spans="2:16" x14ac:dyDescent="0.3">
      <c r="B584" s="14">
        <v>2</v>
      </c>
      <c r="C584" s="14">
        <v>4</v>
      </c>
      <c r="D584" s="14">
        <f t="shared" si="45"/>
        <v>0</v>
      </c>
      <c r="E584" s="14">
        <v>4</v>
      </c>
      <c r="F584" s="14">
        <v>1</v>
      </c>
      <c r="G584" s="14"/>
      <c r="H584" s="14"/>
      <c r="I584" s="14">
        <v>0</v>
      </c>
      <c r="J584" s="24">
        <v>168</v>
      </c>
      <c r="K584" s="14">
        <v>1</v>
      </c>
      <c r="L584" s="14"/>
      <c r="M584" s="14">
        <v>1</v>
      </c>
    </row>
    <row r="585" spans="2:16" x14ac:dyDescent="0.3">
      <c r="B585" s="14">
        <v>3</v>
      </c>
      <c r="C585" s="14">
        <v>3</v>
      </c>
      <c r="D585" s="35">
        <f t="shared" si="45"/>
        <v>0</v>
      </c>
      <c r="E585" s="14">
        <v>3</v>
      </c>
      <c r="F585" s="14"/>
      <c r="G585" s="14"/>
      <c r="H585" s="14"/>
      <c r="I585" s="14">
        <v>0</v>
      </c>
      <c r="J585" s="24">
        <v>161</v>
      </c>
      <c r="K585" s="14">
        <v>1</v>
      </c>
      <c r="L585" s="14"/>
      <c r="M585" s="14">
        <v>1</v>
      </c>
    </row>
    <row r="586" spans="2:16" x14ac:dyDescent="0.3">
      <c r="B586" s="14">
        <v>4</v>
      </c>
      <c r="C586" s="14">
        <v>4</v>
      </c>
      <c r="D586" s="14">
        <f t="shared" si="45"/>
        <v>0</v>
      </c>
      <c r="E586" s="14">
        <v>4</v>
      </c>
      <c r="F586" s="14">
        <v>1</v>
      </c>
      <c r="G586" s="14"/>
      <c r="H586" s="14"/>
      <c r="I586" s="14">
        <v>1</v>
      </c>
      <c r="J586" s="24">
        <v>155</v>
      </c>
      <c r="K586" s="14"/>
      <c r="L586" s="14"/>
      <c r="M586" s="14">
        <v>2</v>
      </c>
      <c r="P586" t="s">
        <v>44</v>
      </c>
    </row>
    <row r="587" spans="2:16" x14ac:dyDescent="0.3">
      <c r="B587" s="14">
        <v>5</v>
      </c>
      <c r="C587" s="14">
        <v>5</v>
      </c>
      <c r="D587" s="14">
        <f t="shared" si="45"/>
        <v>0</v>
      </c>
      <c r="E587" s="14">
        <v>5</v>
      </c>
      <c r="F587" s="14">
        <v>1</v>
      </c>
      <c r="I587" s="14">
        <v>1</v>
      </c>
      <c r="J587" s="24">
        <v>111</v>
      </c>
      <c r="K587" s="14"/>
      <c r="L587" s="14"/>
      <c r="M587" s="14">
        <v>2</v>
      </c>
    </row>
    <row r="588" spans="2:16" x14ac:dyDescent="0.3">
      <c r="B588" s="14">
        <v>6</v>
      </c>
      <c r="C588" s="14">
        <v>3</v>
      </c>
      <c r="D588" s="14">
        <f t="shared" si="45"/>
        <v>0</v>
      </c>
      <c r="E588" s="14">
        <v>3</v>
      </c>
      <c r="F588" s="14"/>
      <c r="G588" s="14"/>
      <c r="H588" s="14"/>
      <c r="I588" s="14">
        <v>1</v>
      </c>
      <c r="J588" s="24">
        <v>180</v>
      </c>
      <c r="K588" s="14"/>
      <c r="L588" s="14"/>
      <c r="M588" s="14">
        <v>2</v>
      </c>
    </row>
    <row r="589" spans="2:16" x14ac:dyDescent="0.3">
      <c r="B589" s="14">
        <v>7</v>
      </c>
      <c r="C589" s="14">
        <v>4</v>
      </c>
      <c r="D589" s="14">
        <f t="shared" si="45"/>
        <v>0</v>
      </c>
      <c r="E589" s="14">
        <v>4</v>
      </c>
      <c r="F589" s="14">
        <v>1</v>
      </c>
      <c r="G589" s="14"/>
      <c r="H589" s="14"/>
      <c r="I589" s="14">
        <v>0</v>
      </c>
      <c r="J589" s="24">
        <v>123</v>
      </c>
      <c r="K589" s="14">
        <v>1</v>
      </c>
      <c r="L589" s="14"/>
      <c r="M589" s="14">
        <v>1</v>
      </c>
    </row>
    <row r="590" spans="2:16" x14ac:dyDescent="0.3">
      <c r="B590" s="14">
        <v>8</v>
      </c>
      <c r="C590" s="14">
        <v>4</v>
      </c>
      <c r="D590" s="14">
        <f t="shared" si="45"/>
        <v>1</v>
      </c>
      <c r="E590" s="14">
        <v>5</v>
      </c>
      <c r="F590" s="14">
        <v>1</v>
      </c>
      <c r="G590" s="14"/>
      <c r="H590" s="14"/>
      <c r="I590" s="14">
        <v>0</v>
      </c>
      <c r="J590" s="24">
        <v>154</v>
      </c>
      <c r="K590" s="14">
        <v>0</v>
      </c>
      <c r="L590" s="14"/>
      <c r="M590" s="14">
        <v>2</v>
      </c>
    </row>
    <row r="591" spans="2:16" x14ac:dyDescent="0.3">
      <c r="B591" s="14">
        <v>9</v>
      </c>
      <c r="C591" s="14">
        <v>5</v>
      </c>
      <c r="D591" s="14">
        <f t="shared" si="45"/>
        <v>1</v>
      </c>
      <c r="E591" s="14">
        <v>6</v>
      </c>
      <c r="F591" s="14">
        <v>1</v>
      </c>
      <c r="G591" s="14"/>
      <c r="H591" s="14"/>
      <c r="I591" s="14">
        <v>0</v>
      </c>
      <c r="J591" s="24">
        <v>175</v>
      </c>
      <c r="K591" s="14"/>
      <c r="L591" s="14">
        <v>0</v>
      </c>
      <c r="M591" s="14">
        <v>2</v>
      </c>
    </row>
    <row r="592" spans="2:16" x14ac:dyDescent="0.3">
      <c r="B592" s="14">
        <v>10</v>
      </c>
      <c r="C592" s="14">
        <v>5</v>
      </c>
      <c r="D592" s="14">
        <f t="shared" si="45"/>
        <v>2</v>
      </c>
      <c r="E592" s="14">
        <v>7</v>
      </c>
      <c r="F592" s="14">
        <v>0</v>
      </c>
      <c r="G592" s="14"/>
      <c r="H592" s="14"/>
      <c r="I592" s="14">
        <v>1</v>
      </c>
      <c r="J592" s="24">
        <v>165</v>
      </c>
      <c r="K592" s="14">
        <v>0</v>
      </c>
      <c r="L592" s="14"/>
      <c r="M592" s="14">
        <v>3</v>
      </c>
    </row>
    <row r="593" spans="2:13" x14ac:dyDescent="0.3">
      <c r="B593" s="14">
        <v>11</v>
      </c>
      <c r="C593" s="14">
        <v>4</v>
      </c>
      <c r="D593" s="35">
        <f t="shared" si="45"/>
        <v>0</v>
      </c>
      <c r="E593" s="14">
        <v>4</v>
      </c>
      <c r="F593" s="14">
        <v>1</v>
      </c>
      <c r="G593" s="14"/>
      <c r="H593" s="14"/>
      <c r="I593" s="14">
        <v>1</v>
      </c>
      <c r="J593" s="24">
        <v>135</v>
      </c>
      <c r="K593" s="14"/>
      <c r="L593" s="14"/>
      <c r="M593" s="14">
        <v>2</v>
      </c>
    </row>
    <row r="594" spans="2:13" x14ac:dyDescent="0.3">
      <c r="B594" s="14">
        <v>12</v>
      </c>
      <c r="C594" s="14">
        <v>4</v>
      </c>
      <c r="D594" s="14">
        <f t="shared" si="45"/>
        <v>1</v>
      </c>
      <c r="E594" s="14">
        <v>5</v>
      </c>
      <c r="F594" s="14">
        <v>1</v>
      </c>
      <c r="G594" s="14"/>
      <c r="H594" s="14"/>
      <c r="I594" s="14">
        <v>0</v>
      </c>
      <c r="J594" s="24">
        <v>175</v>
      </c>
      <c r="K594" s="14">
        <v>0</v>
      </c>
      <c r="L594" s="14"/>
      <c r="M594" s="14">
        <v>2</v>
      </c>
    </row>
    <row r="595" spans="2:13" x14ac:dyDescent="0.3">
      <c r="B595" s="14">
        <v>13</v>
      </c>
      <c r="C595" s="14">
        <v>5</v>
      </c>
      <c r="D595" s="14">
        <f t="shared" si="45"/>
        <v>-1</v>
      </c>
      <c r="E595" s="14">
        <v>4</v>
      </c>
      <c r="F595" s="14">
        <v>1</v>
      </c>
      <c r="G595" s="14"/>
      <c r="H595" s="14"/>
      <c r="I595" s="14">
        <v>1</v>
      </c>
      <c r="J595" s="24">
        <v>55</v>
      </c>
      <c r="K595" s="14"/>
      <c r="L595" s="14"/>
      <c r="M595" s="14">
        <v>1</v>
      </c>
    </row>
    <row r="596" spans="2:13" x14ac:dyDescent="0.3">
      <c r="B596" s="14">
        <v>14</v>
      </c>
      <c r="C596" s="14">
        <v>3</v>
      </c>
      <c r="D596" s="14">
        <f t="shared" si="45"/>
        <v>0</v>
      </c>
      <c r="E596" s="14">
        <v>3</v>
      </c>
      <c r="F596" s="14"/>
      <c r="G596" s="14"/>
      <c r="H596" s="14"/>
      <c r="I596" s="14">
        <v>0</v>
      </c>
      <c r="J596" s="24">
        <v>140</v>
      </c>
      <c r="K596" s="14">
        <v>1</v>
      </c>
      <c r="L596" s="14"/>
      <c r="M596" s="14">
        <v>1</v>
      </c>
    </row>
    <row r="597" spans="2:13" x14ac:dyDescent="0.3">
      <c r="B597" s="14">
        <v>15</v>
      </c>
      <c r="C597" s="14">
        <v>4</v>
      </c>
      <c r="D597" s="14">
        <f t="shared" si="45"/>
        <v>0</v>
      </c>
      <c r="E597" s="14">
        <v>4</v>
      </c>
      <c r="F597" s="14">
        <v>1</v>
      </c>
      <c r="G597" s="14"/>
      <c r="H597" s="14"/>
      <c r="I597" s="14">
        <v>0</v>
      </c>
      <c r="J597" s="24">
        <v>171</v>
      </c>
      <c r="K597" s="14">
        <v>1</v>
      </c>
      <c r="L597" s="14"/>
      <c r="M597" s="14">
        <v>1</v>
      </c>
    </row>
    <row r="598" spans="2:13" x14ac:dyDescent="0.3">
      <c r="B598" s="14">
        <v>16</v>
      </c>
      <c r="C598" s="14">
        <v>4</v>
      </c>
      <c r="D598" s="35">
        <f t="shared" si="45"/>
        <v>1</v>
      </c>
      <c r="E598" s="14">
        <v>5</v>
      </c>
      <c r="F598" s="14">
        <v>0</v>
      </c>
      <c r="G598" s="14"/>
      <c r="H598" s="14"/>
      <c r="I598" s="14">
        <v>0</v>
      </c>
      <c r="J598" s="24" t="s">
        <v>159</v>
      </c>
      <c r="K598" s="14">
        <v>0</v>
      </c>
      <c r="L598" s="14"/>
      <c r="M598" s="14">
        <v>2</v>
      </c>
    </row>
    <row r="599" spans="2:13" x14ac:dyDescent="0.3">
      <c r="B599" s="14">
        <v>17</v>
      </c>
      <c r="C599" s="14">
        <v>3</v>
      </c>
      <c r="D599" s="14">
        <f t="shared" si="45"/>
        <v>0</v>
      </c>
      <c r="E599" s="14">
        <v>3</v>
      </c>
      <c r="F599" s="14"/>
      <c r="G599" s="14"/>
      <c r="H599" s="14"/>
      <c r="I599" s="14">
        <v>0</v>
      </c>
      <c r="J599" s="24">
        <v>180</v>
      </c>
      <c r="K599" s="14">
        <v>1</v>
      </c>
      <c r="L599" s="14"/>
      <c r="M599" s="14">
        <v>1</v>
      </c>
    </row>
    <row r="600" spans="2:13" x14ac:dyDescent="0.3">
      <c r="B600" s="14">
        <v>18</v>
      </c>
      <c r="C600" s="14">
        <v>4</v>
      </c>
      <c r="D600" s="35">
        <f t="shared" si="45"/>
        <v>1</v>
      </c>
      <c r="E600" s="14">
        <v>5</v>
      </c>
      <c r="F600" s="14">
        <v>0</v>
      </c>
      <c r="G600" s="14"/>
      <c r="H600" s="14"/>
      <c r="I600" s="14">
        <v>0</v>
      </c>
      <c r="J600" s="24">
        <v>120</v>
      </c>
      <c r="K600" s="14">
        <v>0</v>
      </c>
      <c r="L600" s="14"/>
      <c r="M600" s="14">
        <v>2</v>
      </c>
    </row>
    <row r="601" spans="2:13" x14ac:dyDescent="0.3">
      <c r="C601" s="11">
        <f t="shared" ref="C601:I601" si="46">SUM(C583:C600)</f>
        <v>72</v>
      </c>
      <c r="D601" s="11">
        <f t="shared" si="46"/>
        <v>7</v>
      </c>
      <c r="E601" s="11">
        <f t="shared" si="46"/>
        <v>79</v>
      </c>
      <c r="F601" s="11">
        <f t="shared" si="46"/>
        <v>10</v>
      </c>
      <c r="G601" s="11">
        <f t="shared" si="46"/>
        <v>0</v>
      </c>
      <c r="H601" s="11"/>
      <c r="I601" s="11">
        <f t="shared" si="46"/>
        <v>6</v>
      </c>
      <c r="J601" s="11"/>
      <c r="K601" s="30">
        <f>SUM(K583:K600)/COUNTA(K583:K600)</f>
        <v>0.5</v>
      </c>
      <c r="L601" s="30">
        <f>SUM(L583:L600)/COUNTA(L583:L600)</f>
        <v>0</v>
      </c>
      <c r="M601" s="16">
        <f>AVERAGE(M583:M600)</f>
        <v>1.6666666666666667</v>
      </c>
    </row>
    <row r="604" spans="2:13" x14ac:dyDescent="0.3">
      <c r="B604" t="s">
        <v>158</v>
      </c>
    </row>
    <row r="605" spans="2:13" x14ac:dyDescent="0.3">
      <c r="B605" s="20">
        <v>45732</v>
      </c>
      <c r="C605" s="12" t="s">
        <v>25</v>
      </c>
      <c r="D605" s="17" t="s">
        <v>27</v>
      </c>
      <c r="E605" s="12">
        <v>74</v>
      </c>
      <c r="F605" s="12">
        <v>12</v>
      </c>
      <c r="G605" s="12">
        <v>0</v>
      </c>
      <c r="H605" s="12"/>
      <c r="I605" s="12">
        <v>12</v>
      </c>
      <c r="J605" s="12"/>
      <c r="K605" s="13">
        <v>0.75</v>
      </c>
      <c r="L605" s="13">
        <v>0.5</v>
      </c>
      <c r="M605" s="12" t="s">
        <v>42</v>
      </c>
    </row>
    <row r="606" spans="2:13" x14ac:dyDescent="0.3">
      <c r="B606" s="11" t="s">
        <v>2</v>
      </c>
      <c r="C606" s="11" t="s">
        <v>1</v>
      </c>
      <c r="D606" s="11" t="s">
        <v>24</v>
      </c>
      <c r="E606" s="11" t="s">
        <v>23</v>
      </c>
      <c r="F606" s="11" t="s">
        <v>39</v>
      </c>
      <c r="G606" s="11" t="s">
        <v>40</v>
      </c>
      <c r="H606" s="11"/>
      <c r="I606" s="11" t="s">
        <v>19</v>
      </c>
      <c r="J606" s="11" t="s">
        <v>28</v>
      </c>
      <c r="K606" s="11" t="s">
        <v>20</v>
      </c>
      <c r="L606" s="11" t="s">
        <v>21</v>
      </c>
      <c r="M606" s="11" t="s">
        <v>22</v>
      </c>
    </row>
    <row r="607" spans="2:13" x14ac:dyDescent="0.3">
      <c r="B607" s="14">
        <v>1</v>
      </c>
      <c r="C607" s="14">
        <v>4</v>
      </c>
      <c r="D607" s="14">
        <f t="shared" ref="D607:D624" si="47">E607-C607</f>
        <v>2</v>
      </c>
      <c r="E607" s="14">
        <v>6</v>
      </c>
      <c r="F607" s="14">
        <v>0</v>
      </c>
      <c r="G607" s="14"/>
      <c r="H607" s="14"/>
      <c r="I607" s="14">
        <v>0</v>
      </c>
      <c r="J607" s="24">
        <v>165</v>
      </c>
      <c r="K607" s="14">
        <v>1</v>
      </c>
      <c r="L607" s="14"/>
      <c r="M607" s="14">
        <v>1</v>
      </c>
    </row>
    <row r="608" spans="2:13" x14ac:dyDescent="0.3">
      <c r="B608" s="14">
        <v>2</v>
      </c>
      <c r="C608" s="14">
        <v>4</v>
      </c>
      <c r="D608" s="14">
        <f t="shared" si="47"/>
        <v>1</v>
      </c>
      <c r="E608" s="14">
        <v>5</v>
      </c>
      <c r="F608" s="14">
        <v>0</v>
      </c>
      <c r="G608" s="14"/>
      <c r="H608" s="14"/>
      <c r="I608" s="14">
        <v>0</v>
      </c>
      <c r="J608" s="24">
        <v>25</v>
      </c>
      <c r="K608" s="14">
        <v>0</v>
      </c>
      <c r="L608" s="14"/>
      <c r="M608" s="14">
        <v>2</v>
      </c>
    </row>
    <row r="609" spans="2:13" x14ac:dyDescent="0.3">
      <c r="B609" s="14">
        <v>3</v>
      </c>
      <c r="C609" s="14">
        <v>3</v>
      </c>
      <c r="D609" s="35">
        <f t="shared" si="47"/>
        <v>1</v>
      </c>
      <c r="E609" s="14">
        <v>4</v>
      </c>
      <c r="F609" s="14"/>
      <c r="G609" s="14"/>
      <c r="H609" s="14"/>
      <c r="I609" s="14">
        <v>1</v>
      </c>
      <c r="J609" s="24">
        <v>177</v>
      </c>
      <c r="K609" s="14"/>
      <c r="L609" s="14"/>
      <c r="M609" s="14">
        <v>3</v>
      </c>
    </row>
    <row r="610" spans="2:13" x14ac:dyDescent="0.3">
      <c r="B610" s="14">
        <v>4</v>
      </c>
      <c r="C610" s="14">
        <v>4</v>
      </c>
      <c r="D610" s="14">
        <f t="shared" si="47"/>
        <v>2</v>
      </c>
      <c r="E610" s="14">
        <v>6</v>
      </c>
      <c r="F610" s="14">
        <v>0</v>
      </c>
      <c r="G610" s="14"/>
      <c r="H610" s="14"/>
      <c r="I610" s="14">
        <v>0</v>
      </c>
      <c r="J610" s="24">
        <v>120</v>
      </c>
      <c r="K610" s="14">
        <v>0</v>
      </c>
      <c r="L610" s="14"/>
      <c r="M610" s="14">
        <v>2</v>
      </c>
    </row>
    <row r="611" spans="2:13" x14ac:dyDescent="0.3">
      <c r="B611" s="14">
        <v>5</v>
      </c>
      <c r="C611" s="14">
        <v>5</v>
      </c>
      <c r="D611" s="14">
        <f t="shared" si="47"/>
        <v>0</v>
      </c>
      <c r="E611" s="14">
        <v>5</v>
      </c>
      <c r="F611" s="14">
        <v>1</v>
      </c>
      <c r="I611" s="14">
        <v>1</v>
      </c>
      <c r="J611" s="24" t="s">
        <v>160</v>
      </c>
      <c r="K611" s="14"/>
      <c r="L611" s="14"/>
      <c r="M611" s="14">
        <v>2</v>
      </c>
    </row>
    <row r="612" spans="2:13" x14ac:dyDescent="0.3">
      <c r="B612" s="14">
        <v>6</v>
      </c>
      <c r="C612" s="14">
        <v>3</v>
      </c>
      <c r="D612" s="14">
        <f t="shared" si="47"/>
        <v>0</v>
      </c>
      <c r="E612" s="14">
        <v>3</v>
      </c>
      <c r="F612" s="14"/>
      <c r="G612" s="14"/>
      <c r="H612" s="14"/>
      <c r="I612" s="14">
        <v>0</v>
      </c>
      <c r="J612" s="24">
        <v>170</v>
      </c>
      <c r="K612" s="14">
        <v>1</v>
      </c>
      <c r="L612" s="14"/>
      <c r="M612" s="14">
        <v>1</v>
      </c>
    </row>
    <row r="613" spans="2:13" x14ac:dyDescent="0.3">
      <c r="B613" s="14">
        <v>7</v>
      </c>
      <c r="C613" s="14">
        <v>4</v>
      </c>
      <c r="D613" s="14">
        <f t="shared" si="47"/>
        <v>0</v>
      </c>
      <c r="E613" s="14">
        <v>4</v>
      </c>
      <c r="F613" s="14">
        <v>1</v>
      </c>
      <c r="G613" s="14"/>
      <c r="H613" s="14"/>
      <c r="I613" s="14">
        <v>1</v>
      </c>
      <c r="J613" s="24">
        <v>140</v>
      </c>
      <c r="K613" s="14"/>
      <c r="L613" s="14"/>
      <c r="M613" s="14">
        <v>2</v>
      </c>
    </row>
    <row r="614" spans="2:13" x14ac:dyDescent="0.3">
      <c r="B614" s="14">
        <v>8</v>
      </c>
      <c r="C614" s="14">
        <v>4</v>
      </c>
      <c r="D614" s="14">
        <f t="shared" si="47"/>
        <v>1</v>
      </c>
      <c r="E614" s="14">
        <v>5</v>
      </c>
      <c r="F614" s="14">
        <v>1</v>
      </c>
      <c r="G614" s="14"/>
      <c r="H614" s="14"/>
      <c r="I614" s="14">
        <v>0</v>
      </c>
      <c r="J614" s="24">
        <v>128</v>
      </c>
      <c r="K614" s="14">
        <v>0</v>
      </c>
      <c r="L614" s="14"/>
      <c r="M614" s="14">
        <v>1</v>
      </c>
    </row>
    <row r="615" spans="2:13" x14ac:dyDescent="0.3">
      <c r="B615" s="14">
        <v>9</v>
      </c>
      <c r="C615" s="14">
        <v>5</v>
      </c>
      <c r="D615" s="14">
        <f t="shared" si="47"/>
        <v>0</v>
      </c>
      <c r="E615" s="14">
        <v>5</v>
      </c>
      <c r="F615" s="14">
        <v>1</v>
      </c>
      <c r="G615" s="14"/>
      <c r="H615" s="14"/>
      <c r="I615" s="14">
        <v>1</v>
      </c>
      <c r="J615" s="24">
        <v>120</v>
      </c>
      <c r="K615" s="14"/>
      <c r="L615" s="14"/>
      <c r="M615" s="14">
        <v>2</v>
      </c>
    </row>
    <row r="616" spans="2:13" x14ac:dyDescent="0.3">
      <c r="B616" s="14">
        <v>10</v>
      </c>
      <c r="C616" s="14">
        <v>5</v>
      </c>
      <c r="D616" s="14">
        <f t="shared" si="47"/>
        <v>1</v>
      </c>
      <c r="E616" s="14">
        <v>6</v>
      </c>
      <c r="F616" s="14">
        <v>0</v>
      </c>
      <c r="G616" s="14"/>
      <c r="H616" s="14"/>
      <c r="I616" s="14">
        <v>0</v>
      </c>
      <c r="J616" s="24" t="s">
        <v>161</v>
      </c>
      <c r="K616" s="14">
        <v>0</v>
      </c>
      <c r="L616" s="14"/>
      <c r="M616" s="14">
        <v>2</v>
      </c>
    </row>
    <row r="617" spans="2:13" x14ac:dyDescent="0.3">
      <c r="B617" s="14">
        <v>11</v>
      </c>
      <c r="C617" s="14">
        <v>4</v>
      </c>
      <c r="D617" s="35">
        <f t="shared" si="47"/>
        <v>-1</v>
      </c>
      <c r="E617" s="14">
        <v>3</v>
      </c>
      <c r="F617" s="14">
        <v>1</v>
      </c>
      <c r="G617" s="14"/>
      <c r="H617" s="14"/>
      <c r="I617" s="14">
        <v>1</v>
      </c>
      <c r="J617" s="24">
        <v>150</v>
      </c>
      <c r="K617" s="14"/>
      <c r="L617" s="14"/>
      <c r="M617" s="14">
        <v>1</v>
      </c>
    </row>
    <row r="618" spans="2:13" x14ac:dyDescent="0.3">
      <c r="B618" s="14">
        <v>12</v>
      </c>
      <c r="C618" s="14">
        <v>4</v>
      </c>
      <c r="D618" s="14">
        <f t="shared" si="47"/>
        <v>0</v>
      </c>
      <c r="E618" s="14">
        <v>4</v>
      </c>
      <c r="F618" s="14">
        <v>1</v>
      </c>
      <c r="G618" s="14"/>
      <c r="H618" s="14"/>
      <c r="I618" s="14">
        <v>1</v>
      </c>
      <c r="J618" s="24">
        <v>185</v>
      </c>
      <c r="K618" s="14"/>
      <c r="L618" s="14"/>
      <c r="M618" s="14">
        <v>2</v>
      </c>
    </row>
    <row r="619" spans="2:13" x14ac:dyDescent="0.3">
      <c r="B619" s="14">
        <v>13</v>
      </c>
      <c r="C619" s="14">
        <v>5</v>
      </c>
      <c r="D619" s="14">
        <f t="shared" si="47"/>
        <v>-1</v>
      </c>
      <c r="E619" s="14">
        <v>4</v>
      </c>
      <c r="F619" s="14">
        <v>1</v>
      </c>
      <c r="G619" s="14"/>
      <c r="H619" s="14"/>
      <c r="I619" s="14">
        <v>1</v>
      </c>
      <c r="J619" s="24">
        <v>235</v>
      </c>
      <c r="K619" s="14">
        <v>1</v>
      </c>
      <c r="L619" s="14"/>
      <c r="M619" s="14">
        <v>1</v>
      </c>
    </row>
    <row r="620" spans="2:13" x14ac:dyDescent="0.3">
      <c r="B620" s="14">
        <v>14</v>
      </c>
      <c r="C620" s="14">
        <v>3</v>
      </c>
      <c r="D620" s="14">
        <f t="shared" si="47"/>
        <v>3</v>
      </c>
      <c r="E620" s="14">
        <v>6</v>
      </c>
      <c r="F620" s="14"/>
      <c r="G620" s="14"/>
      <c r="H620" s="14"/>
      <c r="I620" s="14">
        <v>0</v>
      </c>
      <c r="J620" s="24" t="s">
        <v>162</v>
      </c>
      <c r="K620" s="14">
        <v>0</v>
      </c>
      <c r="L620" s="14"/>
      <c r="M620" s="14">
        <v>3</v>
      </c>
    </row>
    <row r="621" spans="2:13" x14ac:dyDescent="0.3">
      <c r="B621" s="14">
        <v>15</v>
      </c>
      <c r="C621" s="14">
        <v>4</v>
      </c>
      <c r="D621" s="14">
        <f t="shared" si="47"/>
        <v>3</v>
      </c>
      <c r="E621" s="14">
        <v>7</v>
      </c>
      <c r="F621" s="14">
        <v>0</v>
      </c>
      <c r="G621" s="14"/>
      <c r="H621" s="14"/>
      <c r="I621" s="14">
        <v>0</v>
      </c>
      <c r="J621" s="24" t="s">
        <v>163</v>
      </c>
      <c r="K621" s="14">
        <v>0</v>
      </c>
      <c r="L621" s="14"/>
      <c r="M621" s="14">
        <v>2</v>
      </c>
    </row>
    <row r="622" spans="2:13" x14ac:dyDescent="0.3">
      <c r="B622" s="14">
        <v>16</v>
      </c>
      <c r="C622" s="14">
        <v>4</v>
      </c>
      <c r="D622" s="35">
        <f t="shared" si="47"/>
        <v>1</v>
      </c>
      <c r="E622" s="14">
        <v>5</v>
      </c>
      <c r="F622" s="14">
        <v>1</v>
      </c>
      <c r="G622" s="14"/>
      <c r="H622" s="14"/>
      <c r="I622" s="14">
        <v>0</v>
      </c>
      <c r="J622" s="24">
        <v>164</v>
      </c>
      <c r="K622" s="14">
        <v>0</v>
      </c>
      <c r="L622" s="14"/>
      <c r="M622" s="14">
        <v>2</v>
      </c>
    </row>
    <row r="623" spans="2:13" x14ac:dyDescent="0.3">
      <c r="B623" s="14">
        <v>17</v>
      </c>
      <c r="C623" s="14">
        <v>3</v>
      </c>
      <c r="D623" s="14">
        <f t="shared" si="47"/>
        <v>0</v>
      </c>
      <c r="E623" s="14">
        <v>3</v>
      </c>
      <c r="F623" s="14"/>
      <c r="G623" s="14"/>
      <c r="H623" s="14"/>
      <c r="I623" s="14">
        <v>1</v>
      </c>
      <c r="J623" s="24">
        <v>180</v>
      </c>
      <c r="K623" s="14"/>
      <c r="L623" s="14"/>
      <c r="M623" s="14">
        <v>2</v>
      </c>
    </row>
    <row r="624" spans="2:13" x14ac:dyDescent="0.3">
      <c r="B624" s="14">
        <v>18</v>
      </c>
      <c r="C624" s="14">
        <v>4</v>
      </c>
      <c r="D624" s="14">
        <f t="shared" si="47"/>
        <v>0</v>
      </c>
      <c r="E624" s="14">
        <v>4</v>
      </c>
      <c r="F624" s="14">
        <v>1</v>
      </c>
      <c r="G624" s="14"/>
      <c r="H624" s="14"/>
      <c r="I624" s="14">
        <v>0</v>
      </c>
      <c r="J624" s="24">
        <v>140</v>
      </c>
      <c r="K624" s="14">
        <v>1</v>
      </c>
      <c r="L624" s="14"/>
      <c r="M624" s="14">
        <v>1</v>
      </c>
    </row>
    <row r="625" spans="2:13" x14ac:dyDescent="0.3">
      <c r="C625" s="11">
        <f t="shared" ref="C625:I625" si="48">SUM(C607:C624)</f>
        <v>72</v>
      </c>
      <c r="D625" s="11">
        <f t="shared" si="48"/>
        <v>13</v>
      </c>
      <c r="E625" s="11">
        <f t="shared" si="48"/>
        <v>85</v>
      </c>
      <c r="F625" s="11">
        <f t="shared" si="48"/>
        <v>9</v>
      </c>
      <c r="G625" s="11">
        <f t="shared" si="48"/>
        <v>0</v>
      </c>
      <c r="H625" s="11"/>
      <c r="I625" s="11">
        <f t="shared" si="48"/>
        <v>8</v>
      </c>
      <c r="J625" s="11"/>
      <c r="K625" s="30">
        <f>SUM(K607:K624)/COUNTA(K607:K624)</f>
        <v>0.36363636363636365</v>
      </c>
      <c r="L625" s="30" t="e">
        <f>SUM(L607:L624)/COUNTA(L607:L624)</f>
        <v>#DIV/0!</v>
      </c>
      <c r="M625" s="16">
        <f>AVERAGE(M607:M624)</f>
        <v>1.7777777777777777</v>
      </c>
    </row>
    <row r="628" spans="2:13" x14ac:dyDescent="0.3">
      <c r="B628" t="s">
        <v>181</v>
      </c>
    </row>
    <row r="629" spans="2:13" x14ac:dyDescent="0.3">
      <c r="B629" s="20">
        <v>45737</v>
      </c>
      <c r="C629" s="12" t="s">
        <v>25</v>
      </c>
      <c r="D629" s="17" t="s">
        <v>27</v>
      </c>
      <c r="E629" s="12">
        <v>74</v>
      </c>
      <c r="F629" s="12">
        <v>12</v>
      </c>
      <c r="G629" s="12">
        <v>0</v>
      </c>
      <c r="H629" s="12"/>
      <c r="I629" s="12">
        <v>12</v>
      </c>
      <c r="J629" s="12"/>
      <c r="K629" s="13">
        <v>0.75</v>
      </c>
      <c r="L629" s="13">
        <v>0.5</v>
      </c>
      <c r="M629" s="12" t="s">
        <v>42</v>
      </c>
    </row>
    <row r="630" spans="2:13" x14ac:dyDescent="0.3">
      <c r="B630" s="11" t="s">
        <v>2</v>
      </c>
      <c r="C630" s="11" t="s">
        <v>1</v>
      </c>
      <c r="D630" s="11" t="s">
        <v>24</v>
      </c>
      <c r="E630" s="11" t="s">
        <v>23</v>
      </c>
      <c r="F630" s="11" t="s">
        <v>39</v>
      </c>
      <c r="G630" s="11" t="s">
        <v>40</v>
      </c>
      <c r="H630" s="11"/>
      <c r="I630" s="11" t="s">
        <v>19</v>
      </c>
      <c r="J630" s="11" t="s">
        <v>28</v>
      </c>
      <c r="K630" s="11" t="s">
        <v>20</v>
      </c>
      <c r="L630" s="11" t="s">
        <v>21</v>
      </c>
      <c r="M630" s="11" t="s">
        <v>22</v>
      </c>
    </row>
    <row r="631" spans="2:13" x14ac:dyDescent="0.3">
      <c r="B631" s="14">
        <v>1</v>
      </c>
      <c r="C631" s="14">
        <v>4</v>
      </c>
      <c r="D631" s="14">
        <f t="shared" ref="D631:D648" si="49">E631-C631</f>
        <v>0</v>
      </c>
      <c r="E631" s="14">
        <v>4</v>
      </c>
      <c r="F631" s="14">
        <v>1</v>
      </c>
      <c r="G631" s="14"/>
      <c r="H631" s="14"/>
      <c r="I631" s="14">
        <v>1</v>
      </c>
      <c r="J631" s="24" t="s">
        <v>194</v>
      </c>
      <c r="K631" s="14"/>
      <c r="L631" s="14"/>
      <c r="M631" s="14">
        <v>2</v>
      </c>
    </row>
    <row r="632" spans="2:13" x14ac:dyDescent="0.3">
      <c r="B632" s="14">
        <v>2</v>
      </c>
      <c r="C632" s="14">
        <v>4</v>
      </c>
      <c r="D632" s="14">
        <f t="shared" si="49"/>
        <v>1</v>
      </c>
      <c r="E632" s="14">
        <v>5</v>
      </c>
      <c r="F632" s="14">
        <v>0</v>
      </c>
      <c r="G632" s="14"/>
      <c r="H632" s="14"/>
      <c r="I632" s="14">
        <v>0</v>
      </c>
      <c r="J632" s="24" t="s">
        <v>193</v>
      </c>
      <c r="K632" s="14">
        <v>0</v>
      </c>
      <c r="L632" s="14"/>
      <c r="M632" s="14">
        <v>2</v>
      </c>
    </row>
    <row r="633" spans="2:13" x14ac:dyDescent="0.3">
      <c r="B633" s="14">
        <v>3</v>
      </c>
      <c r="C633" s="14">
        <v>4</v>
      </c>
      <c r="D633" s="35">
        <f t="shared" si="49"/>
        <v>1</v>
      </c>
      <c r="E633" s="14">
        <v>5</v>
      </c>
      <c r="F633" s="14">
        <v>1</v>
      </c>
      <c r="G633" s="79" t="s">
        <v>187</v>
      </c>
      <c r="H633" s="79"/>
      <c r="I633" s="14">
        <v>0</v>
      </c>
      <c r="J633" s="24" t="s">
        <v>195</v>
      </c>
      <c r="K633" s="14">
        <v>0</v>
      </c>
      <c r="L633" s="14"/>
      <c r="M633" s="14">
        <v>2</v>
      </c>
    </row>
    <row r="634" spans="2:13" x14ac:dyDescent="0.3">
      <c r="B634" s="14">
        <v>4</v>
      </c>
      <c r="C634" s="14">
        <v>3</v>
      </c>
      <c r="D634" s="14">
        <f t="shared" si="49"/>
        <v>0</v>
      </c>
      <c r="E634" s="14">
        <v>3</v>
      </c>
      <c r="F634" s="14"/>
      <c r="G634" s="14" t="s">
        <v>188</v>
      </c>
      <c r="H634" s="14"/>
      <c r="I634" s="14">
        <v>0</v>
      </c>
      <c r="J634" s="24" t="s">
        <v>196</v>
      </c>
      <c r="K634" s="14">
        <v>1</v>
      </c>
      <c r="L634" s="14"/>
      <c r="M634" s="14">
        <v>1</v>
      </c>
    </row>
    <row r="635" spans="2:13" x14ac:dyDescent="0.3">
      <c r="B635" s="14">
        <v>5</v>
      </c>
      <c r="C635" s="14">
        <v>5</v>
      </c>
      <c r="D635" s="14">
        <f t="shared" si="49"/>
        <v>1</v>
      </c>
      <c r="E635" s="14">
        <v>6</v>
      </c>
      <c r="F635" s="14">
        <v>1</v>
      </c>
      <c r="G635" s="6" t="s">
        <v>187</v>
      </c>
      <c r="H635" s="6"/>
      <c r="I635" s="14">
        <v>0</v>
      </c>
      <c r="J635" s="25" t="s">
        <v>197</v>
      </c>
      <c r="K635" s="14">
        <v>0</v>
      </c>
      <c r="L635" s="14"/>
      <c r="M635" s="14">
        <v>2</v>
      </c>
    </row>
    <row r="636" spans="2:13" x14ac:dyDescent="0.3">
      <c r="B636" s="14">
        <v>6</v>
      </c>
      <c r="C636" s="14">
        <v>4</v>
      </c>
      <c r="D636" s="14">
        <f t="shared" si="49"/>
        <v>4</v>
      </c>
      <c r="E636" s="14">
        <v>8</v>
      </c>
      <c r="F636" s="14">
        <v>0</v>
      </c>
      <c r="G636" s="79" t="s">
        <v>187</v>
      </c>
      <c r="H636" s="79"/>
      <c r="I636" s="14">
        <v>0</v>
      </c>
      <c r="J636" s="25" t="s">
        <v>198</v>
      </c>
      <c r="K636" s="14">
        <v>0</v>
      </c>
      <c r="L636" s="14"/>
      <c r="M636" s="22">
        <v>3</v>
      </c>
    </row>
    <row r="637" spans="2:13" x14ac:dyDescent="0.3">
      <c r="B637" s="14">
        <v>7</v>
      </c>
      <c r="C637" s="14">
        <v>5</v>
      </c>
      <c r="D637" s="14">
        <f t="shared" si="49"/>
        <v>1</v>
      </c>
      <c r="E637" s="14">
        <v>6</v>
      </c>
      <c r="F637" s="14">
        <v>1</v>
      </c>
      <c r="G637" s="14" t="s">
        <v>189</v>
      </c>
      <c r="H637" s="14"/>
      <c r="I637" s="14">
        <v>1</v>
      </c>
      <c r="J637" s="24" t="s">
        <v>199</v>
      </c>
      <c r="K637" s="14"/>
      <c r="L637" s="14"/>
      <c r="M637" s="22">
        <v>3</v>
      </c>
    </row>
    <row r="638" spans="2:13" x14ac:dyDescent="0.3">
      <c r="B638" s="14">
        <v>8</v>
      </c>
      <c r="C638" s="14">
        <v>4</v>
      </c>
      <c r="D638" s="14">
        <f t="shared" si="49"/>
        <v>0</v>
      </c>
      <c r="E638" s="14">
        <v>4</v>
      </c>
      <c r="F638" s="14">
        <v>1</v>
      </c>
      <c r="G638" s="14"/>
      <c r="H638" s="14"/>
      <c r="I638" s="14">
        <v>0</v>
      </c>
      <c r="J638" s="24"/>
      <c r="K638" s="14">
        <v>1</v>
      </c>
      <c r="L638" s="14"/>
      <c r="M638" s="14">
        <v>1</v>
      </c>
    </row>
    <row r="639" spans="2:13" x14ac:dyDescent="0.3">
      <c r="B639" s="14">
        <v>9</v>
      </c>
      <c r="C639" s="14">
        <v>3</v>
      </c>
      <c r="D639" s="14">
        <f t="shared" si="49"/>
        <v>0</v>
      </c>
      <c r="E639" s="14">
        <v>3</v>
      </c>
      <c r="F639" s="14"/>
      <c r="G639" s="79" t="s">
        <v>190</v>
      </c>
      <c r="H639" s="79"/>
      <c r="I639" s="14">
        <v>0</v>
      </c>
      <c r="J639" s="24" t="s">
        <v>200</v>
      </c>
      <c r="K639" s="14">
        <v>1</v>
      </c>
      <c r="L639" s="14"/>
      <c r="M639" s="14">
        <v>1</v>
      </c>
    </row>
    <row r="640" spans="2:13" x14ac:dyDescent="0.3">
      <c r="B640" s="14">
        <v>10</v>
      </c>
      <c r="C640" s="14">
        <v>5</v>
      </c>
      <c r="D640" s="14">
        <f t="shared" si="49"/>
        <v>0</v>
      </c>
      <c r="E640" s="14">
        <v>5</v>
      </c>
      <c r="F640" s="14">
        <v>1</v>
      </c>
      <c r="G640" s="14"/>
      <c r="H640" s="14"/>
      <c r="I640" s="14">
        <v>1</v>
      </c>
      <c r="J640" s="24" t="s">
        <v>201</v>
      </c>
      <c r="K640" s="14"/>
      <c r="L640" s="14"/>
      <c r="M640" s="14">
        <v>2</v>
      </c>
    </row>
    <row r="641" spans="2:13" x14ac:dyDescent="0.3">
      <c r="B641" s="14">
        <v>11</v>
      </c>
      <c r="C641" s="14">
        <v>4</v>
      </c>
      <c r="D641" s="35">
        <f t="shared" si="49"/>
        <v>2</v>
      </c>
      <c r="E641" s="14">
        <v>6</v>
      </c>
      <c r="F641" s="14">
        <v>1</v>
      </c>
      <c r="G641" s="79" t="s">
        <v>191</v>
      </c>
      <c r="H641" s="79"/>
      <c r="I641" s="14">
        <v>0</v>
      </c>
      <c r="J641" s="24" t="s">
        <v>202</v>
      </c>
      <c r="K641" s="14">
        <v>0</v>
      </c>
      <c r="L641" s="14"/>
      <c r="M641" s="22">
        <v>3</v>
      </c>
    </row>
    <row r="642" spans="2:13" x14ac:dyDescent="0.3">
      <c r="B642" s="14">
        <v>12</v>
      </c>
      <c r="C642" s="14">
        <v>4</v>
      </c>
      <c r="D642" s="14">
        <f t="shared" si="49"/>
        <v>1</v>
      </c>
      <c r="E642" s="14">
        <v>5</v>
      </c>
      <c r="F642" s="14">
        <v>0</v>
      </c>
      <c r="G642" s="79" t="s">
        <v>187</v>
      </c>
      <c r="H642" s="79"/>
      <c r="I642" s="14">
        <v>0</v>
      </c>
      <c r="J642" s="25" t="s">
        <v>203</v>
      </c>
      <c r="K642" s="14">
        <v>1</v>
      </c>
      <c r="L642" s="14"/>
      <c r="M642" s="14">
        <v>1</v>
      </c>
    </row>
    <row r="643" spans="2:13" x14ac:dyDescent="0.3">
      <c r="B643" s="14">
        <v>13</v>
      </c>
      <c r="C643" s="14">
        <v>4</v>
      </c>
      <c r="D643" s="14">
        <f t="shared" si="49"/>
        <v>2</v>
      </c>
      <c r="E643" s="14">
        <v>6</v>
      </c>
      <c r="F643" s="14">
        <v>0</v>
      </c>
      <c r="G643" s="14" t="s">
        <v>192</v>
      </c>
      <c r="H643" s="14"/>
      <c r="I643" s="14">
        <v>0</v>
      </c>
      <c r="J643" s="24" t="s">
        <v>204</v>
      </c>
      <c r="K643" s="14">
        <v>0</v>
      </c>
      <c r="L643" s="14"/>
      <c r="M643" s="22">
        <v>3</v>
      </c>
    </row>
    <row r="644" spans="2:13" x14ac:dyDescent="0.3">
      <c r="B644" s="14">
        <v>14</v>
      </c>
      <c r="C644" s="14">
        <v>3</v>
      </c>
      <c r="D644" s="14">
        <f t="shared" si="49"/>
        <v>4</v>
      </c>
      <c r="E644" s="14">
        <v>7</v>
      </c>
      <c r="F644" s="14"/>
      <c r="G644" s="79" t="s">
        <v>187</v>
      </c>
      <c r="H644" s="79"/>
      <c r="I644" s="14">
        <v>0</v>
      </c>
      <c r="J644" s="24" t="s">
        <v>205</v>
      </c>
      <c r="K644" s="14">
        <v>0</v>
      </c>
      <c r="L644" s="14"/>
      <c r="M644" s="22">
        <v>3</v>
      </c>
    </row>
    <row r="645" spans="2:13" x14ac:dyDescent="0.3">
      <c r="B645" s="14">
        <v>15</v>
      </c>
      <c r="C645" s="14">
        <v>5</v>
      </c>
      <c r="D645" s="14">
        <f t="shared" si="49"/>
        <v>0</v>
      </c>
      <c r="E645" s="14">
        <v>5</v>
      </c>
      <c r="F645" s="14">
        <v>1</v>
      </c>
      <c r="G645" s="14" t="s">
        <v>189</v>
      </c>
      <c r="H645" s="14"/>
      <c r="I645" s="14">
        <v>1</v>
      </c>
      <c r="J645" s="24" t="s">
        <v>206</v>
      </c>
      <c r="K645" s="14"/>
      <c r="L645" s="14"/>
      <c r="M645" s="14">
        <v>2</v>
      </c>
    </row>
    <row r="646" spans="2:13" x14ac:dyDescent="0.3">
      <c r="B646" s="14">
        <v>16</v>
      </c>
      <c r="C646" s="14">
        <v>4</v>
      </c>
      <c r="D646" s="14">
        <f t="shared" si="49"/>
        <v>0</v>
      </c>
      <c r="E646" s="14">
        <v>4</v>
      </c>
      <c r="F646" s="14">
        <v>1</v>
      </c>
      <c r="G646" s="14" t="s">
        <v>189</v>
      </c>
      <c r="H646" s="14"/>
      <c r="I646" s="14">
        <v>1</v>
      </c>
      <c r="J646" s="24" t="s">
        <v>207</v>
      </c>
      <c r="K646" s="14"/>
      <c r="L646" s="14"/>
      <c r="M646" s="14">
        <v>2</v>
      </c>
    </row>
    <row r="647" spans="2:13" x14ac:dyDescent="0.3">
      <c r="B647" s="14">
        <v>17</v>
      </c>
      <c r="C647" s="14">
        <v>3</v>
      </c>
      <c r="D647" s="14">
        <f t="shared" si="49"/>
        <v>0</v>
      </c>
      <c r="E647" s="14">
        <v>3</v>
      </c>
      <c r="F647" s="14"/>
      <c r="G647" s="14" t="s">
        <v>189</v>
      </c>
      <c r="H647" s="14"/>
      <c r="I647" s="14">
        <v>1</v>
      </c>
      <c r="J647" s="24" t="s">
        <v>208</v>
      </c>
      <c r="K647" s="14"/>
      <c r="L647" s="14"/>
      <c r="M647" s="14">
        <v>2</v>
      </c>
    </row>
    <row r="648" spans="2:13" x14ac:dyDescent="0.3">
      <c r="B648" s="14">
        <v>18</v>
      </c>
      <c r="C648" s="14">
        <v>4</v>
      </c>
      <c r="D648" s="35">
        <f t="shared" si="49"/>
        <v>2</v>
      </c>
      <c r="E648" s="14">
        <v>6</v>
      </c>
      <c r="F648" s="14">
        <v>0</v>
      </c>
      <c r="G648" s="79" t="s">
        <v>187</v>
      </c>
      <c r="H648" s="79"/>
      <c r="I648" s="14">
        <v>0</v>
      </c>
      <c r="J648" s="25" t="s">
        <v>209</v>
      </c>
      <c r="K648" s="14">
        <v>0</v>
      </c>
      <c r="L648" s="14"/>
      <c r="M648" s="22">
        <v>3</v>
      </c>
    </row>
    <row r="649" spans="2:13" x14ac:dyDescent="0.3">
      <c r="C649" s="11">
        <f t="shared" ref="C649:I649" si="50">SUM(C631:C648)</f>
        <v>72</v>
      </c>
      <c r="D649" s="11">
        <f t="shared" si="50"/>
        <v>19</v>
      </c>
      <c r="E649" s="11">
        <f t="shared" si="50"/>
        <v>91</v>
      </c>
      <c r="F649" s="11">
        <f t="shared" si="50"/>
        <v>9</v>
      </c>
      <c r="G649" s="11">
        <f t="shared" si="50"/>
        <v>0</v>
      </c>
      <c r="H649" s="11"/>
      <c r="I649" s="11">
        <f t="shared" si="50"/>
        <v>6</v>
      </c>
      <c r="J649" s="11"/>
      <c r="K649" s="30">
        <f>SUM(K631:K648)/COUNTA(K631:K648)</f>
        <v>0.33333333333333331</v>
      </c>
      <c r="L649" s="30" t="e">
        <f>SUM(L631:L648)/COUNTA(L631:L648)</f>
        <v>#DIV/0!</v>
      </c>
      <c r="M649" s="16">
        <f>AVERAGE(M631:M648)</f>
        <v>2.1111111111111112</v>
      </c>
    </row>
    <row r="652" spans="2:13" x14ac:dyDescent="0.3">
      <c r="B652" t="s">
        <v>181</v>
      </c>
    </row>
    <row r="653" spans="2:13" x14ac:dyDescent="0.3">
      <c r="B653" s="20">
        <v>45738</v>
      </c>
      <c r="C653" s="12" t="s">
        <v>25</v>
      </c>
      <c r="D653" s="17" t="s">
        <v>27</v>
      </c>
      <c r="E653" s="12">
        <v>74</v>
      </c>
      <c r="F653" s="12">
        <v>10</v>
      </c>
      <c r="G653" s="12">
        <v>0</v>
      </c>
      <c r="H653" s="12"/>
      <c r="I653" s="12">
        <v>12</v>
      </c>
      <c r="J653" s="12"/>
      <c r="K653" s="13">
        <v>0.75</v>
      </c>
      <c r="L653" s="13">
        <v>0.5</v>
      </c>
      <c r="M653" s="12" t="s">
        <v>42</v>
      </c>
    </row>
    <row r="654" spans="2:13" x14ac:dyDescent="0.3">
      <c r="B654" s="11" t="s">
        <v>2</v>
      </c>
      <c r="C654" s="11" t="s">
        <v>1</v>
      </c>
      <c r="D654" s="11" t="s">
        <v>24</v>
      </c>
      <c r="E654" s="11" t="s">
        <v>23</v>
      </c>
      <c r="F654" s="11" t="s">
        <v>39</v>
      </c>
      <c r="G654" s="11" t="s">
        <v>40</v>
      </c>
      <c r="H654" s="11"/>
      <c r="I654" s="11" t="s">
        <v>19</v>
      </c>
      <c r="J654" s="11" t="s">
        <v>28</v>
      </c>
      <c r="K654" s="11" t="s">
        <v>20</v>
      </c>
      <c r="L654" s="11" t="s">
        <v>21</v>
      </c>
      <c r="M654" s="11" t="s">
        <v>22</v>
      </c>
    </row>
    <row r="655" spans="2:13" x14ac:dyDescent="0.3">
      <c r="B655" s="14">
        <v>1</v>
      </c>
      <c r="C655" s="14">
        <v>4</v>
      </c>
      <c r="D655" s="14">
        <f t="shared" ref="D655:D672" si="51">E655-C655</f>
        <v>1</v>
      </c>
      <c r="E655" s="14">
        <v>5</v>
      </c>
      <c r="F655" s="14">
        <v>1</v>
      </c>
      <c r="G655" s="79" t="s">
        <v>187</v>
      </c>
      <c r="H655" s="79"/>
      <c r="I655" s="14">
        <v>0</v>
      </c>
      <c r="J655" s="24" t="s">
        <v>213</v>
      </c>
      <c r="K655" s="14">
        <v>0</v>
      </c>
      <c r="L655" s="14"/>
      <c r="M655" s="14">
        <v>2</v>
      </c>
    </row>
    <row r="656" spans="2:13" x14ac:dyDescent="0.3">
      <c r="B656" s="14">
        <v>2</v>
      </c>
      <c r="C656" s="14">
        <v>4</v>
      </c>
      <c r="D656" s="14">
        <f t="shared" si="51"/>
        <v>0</v>
      </c>
      <c r="E656" s="14">
        <v>4</v>
      </c>
      <c r="F656" s="14">
        <v>1</v>
      </c>
      <c r="G656" s="14" t="s">
        <v>210</v>
      </c>
      <c r="H656" s="14"/>
      <c r="I656" s="14">
        <v>1</v>
      </c>
      <c r="J656" s="24" t="s">
        <v>214</v>
      </c>
      <c r="K656" s="14"/>
      <c r="L656" s="14"/>
      <c r="M656" s="14">
        <v>2</v>
      </c>
    </row>
    <row r="657" spans="2:13" x14ac:dyDescent="0.3">
      <c r="B657" s="14">
        <v>3</v>
      </c>
      <c r="C657" s="14">
        <v>4</v>
      </c>
      <c r="D657" s="14">
        <f t="shared" si="51"/>
        <v>0</v>
      </c>
      <c r="E657" s="14">
        <v>4</v>
      </c>
      <c r="F657" s="14">
        <v>1</v>
      </c>
      <c r="G657" s="14" t="s">
        <v>189</v>
      </c>
      <c r="H657" s="14"/>
      <c r="I657" s="14">
        <v>1</v>
      </c>
      <c r="J657" s="24" t="s">
        <v>215</v>
      </c>
      <c r="K657" s="14"/>
      <c r="L657" s="14"/>
      <c r="M657" s="14">
        <v>2</v>
      </c>
    </row>
    <row r="658" spans="2:13" x14ac:dyDescent="0.3">
      <c r="B658" s="14">
        <v>4</v>
      </c>
      <c r="C658" s="14">
        <v>3</v>
      </c>
      <c r="D658" s="14">
        <f t="shared" si="51"/>
        <v>1</v>
      </c>
      <c r="E658" s="14">
        <v>4</v>
      </c>
      <c r="F658" s="14"/>
      <c r="G658" s="14" t="s">
        <v>188</v>
      </c>
      <c r="H658" s="14"/>
      <c r="I658" s="14">
        <v>0</v>
      </c>
      <c r="J658" s="24" t="s">
        <v>216</v>
      </c>
      <c r="K658" s="14">
        <v>0</v>
      </c>
      <c r="L658" s="14"/>
      <c r="M658" s="14">
        <v>2</v>
      </c>
    </row>
    <row r="659" spans="2:13" x14ac:dyDescent="0.3">
      <c r="B659" s="14">
        <v>5</v>
      </c>
      <c r="C659" s="14">
        <v>5</v>
      </c>
      <c r="D659" s="14">
        <f t="shared" si="51"/>
        <v>0</v>
      </c>
      <c r="E659" s="14">
        <v>5</v>
      </c>
      <c r="F659" s="14">
        <v>1</v>
      </c>
      <c r="G659" s="1" t="s">
        <v>189</v>
      </c>
      <c r="H659" s="1"/>
      <c r="I659" s="14">
        <v>1</v>
      </c>
      <c r="J659" s="24" t="s">
        <v>217</v>
      </c>
      <c r="K659" s="14"/>
      <c r="L659" s="14"/>
      <c r="M659" s="14">
        <v>2</v>
      </c>
    </row>
    <row r="660" spans="2:13" x14ac:dyDescent="0.3">
      <c r="B660" s="14">
        <v>6</v>
      </c>
      <c r="C660" s="14">
        <v>4</v>
      </c>
      <c r="D660" s="14">
        <f t="shared" si="51"/>
        <v>-4</v>
      </c>
      <c r="E660" s="14"/>
      <c r="F660" s="14"/>
      <c r="G660" s="14"/>
      <c r="H660" s="14"/>
      <c r="I660" s="14"/>
      <c r="J660" s="24"/>
      <c r="K660" s="14"/>
      <c r="L660" s="14"/>
      <c r="M660" s="14"/>
    </row>
    <row r="661" spans="2:13" x14ac:dyDescent="0.3">
      <c r="B661" s="14">
        <v>7</v>
      </c>
      <c r="C661" s="14">
        <v>5</v>
      </c>
      <c r="D661" s="14">
        <f t="shared" si="51"/>
        <v>-5</v>
      </c>
      <c r="E661" s="14"/>
      <c r="F661" s="14"/>
      <c r="G661" s="14"/>
      <c r="H661" s="14"/>
      <c r="I661" s="14"/>
      <c r="J661" s="24"/>
      <c r="K661" s="14"/>
      <c r="L661" s="14"/>
      <c r="M661" s="14"/>
    </row>
    <row r="662" spans="2:13" x14ac:dyDescent="0.3">
      <c r="B662" s="14">
        <v>8</v>
      </c>
      <c r="C662" s="14">
        <v>4</v>
      </c>
      <c r="D662" s="14">
        <f t="shared" si="51"/>
        <v>-4</v>
      </c>
      <c r="E662" s="14"/>
      <c r="F662" s="14"/>
      <c r="G662" s="14"/>
      <c r="H662" s="14"/>
      <c r="I662" s="14"/>
      <c r="J662" s="24"/>
      <c r="K662" s="14"/>
      <c r="L662" s="14"/>
      <c r="M662" s="14"/>
    </row>
    <row r="663" spans="2:13" x14ac:dyDescent="0.3">
      <c r="B663" s="14">
        <v>9</v>
      </c>
      <c r="C663" s="14">
        <v>3</v>
      </c>
      <c r="D663" s="14">
        <f t="shared" si="51"/>
        <v>-3</v>
      </c>
      <c r="E663" s="14"/>
      <c r="F663" s="14"/>
      <c r="G663" s="14"/>
      <c r="H663" s="14"/>
      <c r="I663" s="14"/>
      <c r="J663" s="24"/>
      <c r="K663" s="14"/>
      <c r="L663" s="14"/>
      <c r="M663" s="14"/>
    </row>
    <row r="664" spans="2:13" x14ac:dyDescent="0.3">
      <c r="B664" s="14">
        <v>10</v>
      </c>
      <c r="C664" s="14">
        <v>5</v>
      </c>
      <c r="D664" s="14">
        <f t="shared" si="51"/>
        <v>3</v>
      </c>
      <c r="E664" s="14">
        <v>8</v>
      </c>
      <c r="F664" s="14">
        <v>0</v>
      </c>
      <c r="G664" s="79" t="s">
        <v>187</v>
      </c>
      <c r="H664" s="79"/>
      <c r="I664" s="14">
        <v>0</v>
      </c>
      <c r="J664" s="24"/>
      <c r="K664" s="14"/>
      <c r="L664" s="14"/>
      <c r="M664" s="14">
        <v>2</v>
      </c>
    </row>
    <row r="665" spans="2:13" x14ac:dyDescent="0.3">
      <c r="B665" s="14">
        <v>11</v>
      </c>
      <c r="C665" s="14">
        <v>4</v>
      </c>
      <c r="D665" s="35">
        <f t="shared" si="51"/>
        <v>1</v>
      </c>
      <c r="E665" s="14">
        <v>5</v>
      </c>
      <c r="F665" s="14">
        <v>1</v>
      </c>
      <c r="G665" s="79" t="s">
        <v>190</v>
      </c>
      <c r="H665" s="79"/>
      <c r="I665" s="14">
        <v>0</v>
      </c>
      <c r="J665" s="24" t="s">
        <v>218</v>
      </c>
      <c r="K665" s="14">
        <v>0</v>
      </c>
      <c r="L665" s="14"/>
      <c r="M665" s="14">
        <v>2</v>
      </c>
    </row>
    <row r="666" spans="2:13" x14ac:dyDescent="0.3">
      <c r="B666" s="14">
        <v>12</v>
      </c>
      <c r="C666" s="14">
        <v>4</v>
      </c>
      <c r="D666" s="14">
        <f t="shared" si="51"/>
        <v>0</v>
      </c>
      <c r="E666" s="14">
        <v>4</v>
      </c>
      <c r="F666" s="14">
        <v>1</v>
      </c>
      <c r="G666" s="14" t="s">
        <v>192</v>
      </c>
      <c r="H666" s="14"/>
      <c r="I666" s="14">
        <v>0</v>
      </c>
      <c r="J666" s="24"/>
      <c r="K666" s="14">
        <v>1</v>
      </c>
      <c r="L666" s="14"/>
      <c r="M666" s="14">
        <v>1</v>
      </c>
    </row>
    <row r="667" spans="2:13" x14ac:dyDescent="0.3">
      <c r="B667" s="14">
        <v>13</v>
      </c>
      <c r="C667" s="14">
        <v>4</v>
      </c>
      <c r="D667" s="14">
        <f t="shared" si="51"/>
        <v>0</v>
      </c>
      <c r="E667" s="14">
        <v>4</v>
      </c>
      <c r="F667" s="14">
        <v>1</v>
      </c>
      <c r="G667" s="79" t="s">
        <v>187</v>
      </c>
      <c r="H667" s="79"/>
      <c r="I667" s="14">
        <v>0</v>
      </c>
      <c r="J667" s="24" t="s">
        <v>219</v>
      </c>
      <c r="K667" s="14">
        <v>1</v>
      </c>
      <c r="L667" s="14"/>
      <c r="M667" s="14">
        <v>1</v>
      </c>
    </row>
    <row r="668" spans="2:13" x14ac:dyDescent="0.3">
      <c r="B668" s="14">
        <v>14</v>
      </c>
      <c r="C668" s="14">
        <v>3</v>
      </c>
      <c r="D668" s="14">
        <f t="shared" si="51"/>
        <v>0</v>
      </c>
      <c r="E668" s="14">
        <v>3</v>
      </c>
      <c r="F668" s="14"/>
      <c r="G668" s="14" t="s">
        <v>192</v>
      </c>
      <c r="H668" s="14"/>
      <c r="I668" s="14">
        <v>0</v>
      </c>
      <c r="J668" s="24" t="s">
        <v>220</v>
      </c>
      <c r="K668" s="14">
        <v>1</v>
      </c>
      <c r="L668" s="14"/>
      <c r="M668" s="14">
        <v>1</v>
      </c>
    </row>
    <row r="669" spans="2:13" x14ac:dyDescent="0.3">
      <c r="B669" s="14">
        <v>15</v>
      </c>
      <c r="C669" s="14">
        <v>5</v>
      </c>
      <c r="D669" s="14">
        <f t="shared" si="51"/>
        <v>0</v>
      </c>
      <c r="E669" s="14">
        <v>5</v>
      </c>
      <c r="F669" s="14">
        <v>1</v>
      </c>
      <c r="G669" s="79" t="s">
        <v>212</v>
      </c>
      <c r="H669" s="79"/>
      <c r="I669" s="14">
        <v>0</v>
      </c>
      <c r="J669" s="24" t="s">
        <v>221</v>
      </c>
      <c r="K669" s="14">
        <v>1</v>
      </c>
      <c r="L669" s="14"/>
      <c r="M669" s="14">
        <v>1</v>
      </c>
    </row>
    <row r="670" spans="2:13" x14ac:dyDescent="0.3">
      <c r="B670" s="14">
        <v>16</v>
      </c>
      <c r="C670" s="14">
        <v>4</v>
      </c>
      <c r="D670" s="14">
        <f t="shared" si="51"/>
        <v>0</v>
      </c>
      <c r="E670" s="14">
        <v>4</v>
      </c>
      <c r="F670" s="14">
        <v>1</v>
      </c>
      <c r="G670" s="14"/>
      <c r="H670" s="14"/>
      <c r="I670" s="14">
        <v>0</v>
      </c>
      <c r="J670" s="24" t="s">
        <v>222</v>
      </c>
      <c r="K670" s="14"/>
      <c r="L670" s="14"/>
      <c r="M670" s="14">
        <v>1</v>
      </c>
    </row>
    <row r="671" spans="2:13" x14ac:dyDescent="0.3">
      <c r="B671" s="14">
        <v>17</v>
      </c>
      <c r="C671" s="14">
        <v>3</v>
      </c>
      <c r="D671" s="14">
        <f t="shared" si="51"/>
        <v>0</v>
      </c>
      <c r="E671" s="14">
        <v>3</v>
      </c>
      <c r="F671" s="14"/>
      <c r="G671" s="79" t="s">
        <v>190</v>
      </c>
      <c r="H671" s="79"/>
      <c r="I671" s="14">
        <v>0</v>
      </c>
      <c r="J671" s="24" t="s">
        <v>223</v>
      </c>
      <c r="K671" s="14">
        <v>1</v>
      </c>
      <c r="L671" s="14"/>
      <c r="M671" s="14">
        <v>1</v>
      </c>
    </row>
    <row r="672" spans="2:13" x14ac:dyDescent="0.3">
      <c r="B672" s="14">
        <v>18</v>
      </c>
      <c r="C672" s="14">
        <v>4</v>
      </c>
      <c r="D672" s="35">
        <f t="shared" si="51"/>
        <v>1</v>
      </c>
      <c r="E672" s="14">
        <v>5</v>
      </c>
      <c r="F672" s="14">
        <v>1</v>
      </c>
      <c r="G672" s="14"/>
      <c r="H672" s="14"/>
      <c r="I672" s="14"/>
      <c r="J672" s="24" t="s">
        <v>224</v>
      </c>
      <c r="K672" s="14"/>
      <c r="L672" s="14"/>
      <c r="M672" s="14">
        <v>2</v>
      </c>
    </row>
    <row r="673" spans="2:17" x14ac:dyDescent="0.3">
      <c r="C673" s="11">
        <f t="shared" ref="C673:I673" si="52">SUM(C655:C672)</f>
        <v>72</v>
      </c>
      <c r="D673" s="11">
        <f t="shared" si="52"/>
        <v>-9</v>
      </c>
      <c r="E673" s="11">
        <f t="shared" si="52"/>
        <v>63</v>
      </c>
      <c r="F673" s="80">
        <f t="shared" si="52"/>
        <v>10</v>
      </c>
      <c r="G673" s="11">
        <f t="shared" si="52"/>
        <v>0</v>
      </c>
      <c r="H673" s="11"/>
      <c r="I673" s="11">
        <f t="shared" si="52"/>
        <v>3</v>
      </c>
      <c r="J673" s="11"/>
      <c r="K673" s="81">
        <f>SUM(K655:K672)/COUNTA(K655:K672)</f>
        <v>0.625</v>
      </c>
      <c r="L673" s="30" t="e">
        <f>SUM(L655:L672)/COUNTA(L655:L672)</f>
        <v>#DIV/0!</v>
      </c>
      <c r="M673" s="27">
        <f>AVERAGE(M655:M672)</f>
        <v>1.5714285714285714</v>
      </c>
    </row>
    <row r="676" spans="2:17" x14ac:dyDescent="0.3">
      <c r="B676" t="s">
        <v>181</v>
      </c>
    </row>
    <row r="677" spans="2:17" x14ac:dyDescent="0.3">
      <c r="B677" s="20">
        <v>45739</v>
      </c>
      <c r="C677" s="12" t="s">
        <v>25</v>
      </c>
      <c r="D677" s="17" t="s">
        <v>27</v>
      </c>
      <c r="E677" s="12">
        <v>74</v>
      </c>
      <c r="F677" s="12">
        <v>10</v>
      </c>
      <c r="G677" s="12">
        <v>0</v>
      </c>
      <c r="H677" s="12"/>
      <c r="I677" s="12">
        <v>10</v>
      </c>
      <c r="J677" s="12"/>
      <c r="K677" s="13">
        <v>0.75</v>
      </c>
      <c r="L677" s="13">
        <v>0.5</v>
      </c>
      <c r="M677" s="12" t="s">
        <v>42</v>
      </c>
    </row>
    <row r="678" spans="2:17" x14ac:dyDescent="0.3">
      <c r="B678" s="11" t="s">
        <v>2</v>
      </c>
      <c r="C678" s="11" t="s">
        <v>1</v>
      </c>
      <c r="D678" s="11" t="s">
        <v>24</v>
      </c>
      <c r="E678" s="11" t="s">
        <v>23</v>
      </c>
      <c r="F678" s="11" t="s">
        <v>39</v>
      </c>
      <c r="G678" s="11" t="s">
        <v>40</v>
      </c>
      <c r="H678" s="11"/>
      <c r="I678" s="11" t="s">
        <v>19</v>
      </c>
      <c r="J678" s="11" t="s">
        <v>28</v>
      </c>
      <c r="K678" s="11" t="s">
        <v>20</v>
      </c>
      <c r="L678" s="11" t="s">
        <v>21</v>
      </c>
      <c r="M678" s="11" t="s">
        <v>22</v>
      </c>
    </row>
    <row r="679" spans="2:17" x14ac:dyDescent="0.3">
      <c r="B679" s="14">
        <v>1</v>
      </c>
      <c r="C679" s="14">
        <v>4</v>
      </c>
      <c r="D679" s="14">
        <f t="shared" ref="D679:D696" si="53">E679-C679</f>
        <v>1</v>
      </c>
      <c r="E679" s="14">
        <v>5</v>
      </c>
      <c r="F679" s="14">
        <v>1</v>
      </c>
      <c r="G679" s="79" t="s">
        <v>187</v>
      </c>
      <c r="H679" s="79"/>
      <c r="I679" s="14">
        <v>0</v>
      </c>
      <c r="J679" s="24" t="s">
        <v>226</v>
      </c>
      <c r="K679" s="14">
        <v>0</v>
      </c>
      <c r="L679" s="14"/>
      <c r="M679" s="14">
        <v>2</v>
      </c>
    </row>
    <row r="680" spans="2:17" x14ac:dyDescent="0.3">
      <c r="B680" s="14">
        <v>2</v>
      </c>
      <c r="C680" s="14">
        <v>4</v>
      </c>
      <c r="D680" s="14">
        <f t="shared" si="53"/>
        <v>0</v>
      </c>
      <c r="E680" s="14">
        <v>4</v>
      </c>
      <c r="F680" s="14">
        <v>1</v>
      </c>
      <c r="G680" s="14">
        <v>1</v>
      </c>
      <c r="H680" s="14"/>
      <c r="I680" s="14">
        <v>1</v>
      </c>
      <c r="J680" s="24" t="s">
        <v>227</v>
      </c>
      <c r="K680" s="14"/>
      <c r="L680" s="14"/>
      <c r="M680" s="14">
        <v>2</v>
      </c>
    </row>
    <row r="681" spans="2:17" x14ac:dyDescent="0.3">
      <c r="B681" s="14">
        <v>3</v>
      </c>
      <c r="C681" s="14">
        <v>4</v>
      </c>
      <c r="D681" s="14">
        <f t="shared" si="53"/>
        <v>0</v>
      </c>
      <c r="E681" s="14">
        <v>4</v>
      </c>
      <c r="F681" s="14">
        <v>1</v>
      </c>
      <c r="G681" s="14">
        <v>1</v>
      </c>
      <c r="H681" s="14"/>
      <c r="I681" s="14">
        <v>1</v>
      </c>
      <c r="J681" s="24" t="s">
        <v>228</v>
      </c>
      <c r="K681" s="14"/>
      <c r="L681" s="14"/>
      <c r="M681" s="14">
        <v>2</v>
      </c>
      <c r="O681" t="s">
        <v>225</v>
      </c>
      <c r="P681">
        <v>24</v>
      </c>
    </row>
    <row r="682" spans="2:17" x14ac:dyDescent="0.3">
      <c r="B682" s="14">
        <v>4</v>
      </c>
      <c r="C682" s="14">
        <v>3</v>
      </c>
      <c r="D682" s="14">
        <f t="shared" si="53"/>
        <v>0</v>
      </c>
      <c r="E682" s="14">
        <v>3</v>
      </c>
      <c r="F682" s="14"/>
      <c r="G682" s="14">
        <v>1</v>
      </c>
      <c r="H682" s="14"/>
      <c r="I682" s="14">
        <v>1</v>
      </c>
      <c r="J682" s="24" t="s">
        <v>226</v>
      </c>
      <c r="K682" s="14"/>
      <c r="L682" s="14"/>
      <c r="M682" s="14">
        <v>2</v>
      </c>
      <c r="O682" t="s">
        <v>187</v>
      </c>
      <c r="P682">
        <v>17</v>
      </c>
      <c r="Q682" s="36">
        <f>P682/P681</f>
        <v>0.70833333333333337</v>
      </c>
    </row>
    <row r="683" spans="2:17" x14ac:dyDescent="0.3">
      <c r="B683" s="14">
        <v>5</v>
      </c>
      <c r="C683" s="14">
        <v>5</v>
      </c>
      <c r="D683" s="14">
        <f t="shared" si="53"/>
        <v>0</v>
      </c>
      <c r="E683" s="14">
        <v>5</v>
      </c>
      <c r="F683" s="14">
        <v>1</v>
      </c>
      <c r="G683" s="1">
        <v>1</v>
      </c>
      <c r="H683" s="1"/>
      <c r="I683" s="14">
        <v>1</v>
      </c>
      <c r="J683" s="24" t="s">
        <v>229</v>
      </c>
      <c r="K683" s="14"/>
      <c r="L683" s="14"/>
      <c r="M683" s="14">
        <v>2</v>
      </c>
    </row>
    <row r="684" spans="2:17" x14ac:dyDescent="0.3">
      <c r="B684" s="14">
        <v>6</v>
      </c>
      <c r="C684" s="14">
        <v>4</v>
      </c>
      <c r="D684" s="14">
        <f t="shared" si="53"/>
        <v>1</v>
      </c>
      <c r="E684" s="14">
        <v>5</v>
      </c>
      <c r="F684" s="14">
        <v>1</v>
      </c>
      <c r="G684" s="14">
        <v>1</v>
      </c>
      <c r="H684" s="14"/>
      <c r="I684" s="14">
        <v>1</v>
      </c>
      <c r="J684" s="24" t="s">
        <v>230</v>
      </c>
      <c r="K684" s="14"/>
      <c r="L684" s="14"/>
      <c r="M684" s="14">
        <v>3</v>
      </c>
    </row>
    <row r="685" spans="2:17" x14ac:dyDescent="0.3">
      <c r="B685" s="14">
        <v>7</v>
      </c>
      <c r="C685" s="14">
        <v>5</v>
      </c>
      <c r="D685" s="14">
        <f t="shared" si="53"/>
        <v>1</v>
      </c>
      <c r="E685" s="14">
        <v>6</v>
      </c>
      <c r="F685" s="14">
        <v>1</v>
      </c>
      <c r="G685" s="79" t="s">
        <v>187</v>
      </c>
      <c r="H685" s="79"/>
      <c r="I685" s="14">
        <v>0</v>
      </c>
      <c r="J685" s="24" t="s">
        <v>236</v>
      </c>
      <c r="K685" s="14">
        <v>1</v>
      </c>
      <c r="L685" s="14">
        <v>0</v>
      </c>
      <c r="M685" s="14">
        <v>1</v>
      </c>
    </row>
    <row r="686" spans="2:17" x14ac:dyDescent="0.3">
      <c r="B686" s="14">
        <v>8</v>
      </c>
      <c r="C686" s="14">
        <v>4</v>
      </c>
      <c r="D686" s="14">
        <f t="shared" si="53"/>
        <v>1</v>
      </c>
      <c r="E686" s="14">
        <v>5</v>
      </c>
      <c r="F686" s="14">
        <v>1</v>
      </c>
      <c r="G686" s="14" t="s">
        <v>192</v>
      </c>
      <c r="H686" s="14"/>
      <c r="I686" s="14">
        <v>0</v>
      </c>
      <c r="J686" s="24" t="s">
        <v>231</v>
      </c>
      <c r="K686" s="14">
        <v>0</v>
      </c>
      <c r="L686" s="14"/>
      <c r="M686" s="14">
        <v>3</v>
      </c>
    </row>
    <row r="687" spans="2:17" x14ac:dyDescent="0.3">
      <c r="B687" s="14">
        <v>9</v>
      </c>
      <c r="C687" s="14">
        <v>3</v>
      </c>
      <c r="D687" s="14">
        <f t="shared" si="53"/>
        <v>0</v>
      </c>
      <c r="E687" s="14">
        <v>3</v>
      </c>
      <c r="F687" s="14"/>
      <c r="G687" s="79" t="s">
        <v>187</v>
      </c>
      <c r="H687" s="79"/>
      <c r="I687" s="14">
        <v>0</v>
      </c>
      <c r="J687" s="24" t="s">
        <v>233</v>
      </c>
      <c r="K687" s="14">
        <v>1</v>
      </c>
      <c r="L687" s="14"/>
      <c r="M687" s="14">
        <v>1</v>
      </c>
    </row>
    <row r="688" spans="2:17" x14ac:dyDescent="0.3">
      <c r="B688" s="14">
        <v>10</v>
      </c>
      <c r="C688" s="14">
        <v>5</v>
      </c>
      <c r="D688" s="14">
        <f t="shared" si="53"/>
        <v>1</v>
      </c>
      <c r="E688" s="14">
        <v>6</v>
      </c>
      <c r="F688" s="14">
        <v>1</v>
      </c>
      <c r="G688" s="14"/>
      <c r="H688" s="14"/>
      <c r="I688" s="14">
        <v>1</v>
      </c>
      <c r="J688" s="24" t="s">
        <v>232</v>
      </c>
      <c r="K688" s="14"/>
      <c r="L688" s="14"/>
      <c r="M688" s="14">
        <v>3</v>
      </c>
    </row>
    <row r="689" spans="2:13" x14ac:dyDescent="0.3">
      <c r="B689" s="14">
        <v>11</v>
      </c>
      <c r="C689" s="14">
        <v>4</v>
      </c>
      <c r="D689" s="35">
        <f t="shared" si="53"/>
        <v>4</v>
      </c>
      <c r="E689" s="14">
        <v>8</v>
      </c>
      <c r="F689" s="14">
        <v>0</v>
      </c>
      <c r="G689" s="14" t="s">
        <v>210</v>
      </c>
      <c r="H689" s="14"/>
      <c r="I689" s="14">
        <v>0</v>
      </c>
      <c r="J689" s="24" t="s">
        <v>234</v>
      </c>
      <c r="K689" s="14">
        <v>0</v>
      </c>
      <c r="L689" s="14"/>
      <c r="M689" s="14">
        <v>2</v>
      </c>
    </row>
    <row r="690" spans="2:13" x14ac:dyDescent="0.3">
      <c r="B690" s="14">
        <v>12</v>
      </c>
      <c r="C690" s="14">
        <v>4</v>
      </c>
      <c r="D690" s="14">
        <f t="shared" si="53"/>
        <v>1</v>
      </c>
      <c r="E690" s="14">
        <v>5</v>
      </c>
      <c r="F690" s="14">
        <v>0</v>
      </c>
      <c r="G690" s="14" t="s">
        <v>192</v>
      </c>
      <c r="H690" s="14"/>
      <c r="I690" s="14">
        <v>0</v>
      </c>
      <c r="J690" s="24" t="s">
        <v>235</v>
      </c>
      <c r="K690" s="14">
        <v>0</v>
      </c>
      <c r="L690" s="14"/>
      <c r="M690" s="14">
        <v>2</v>
      </c>
    </row>
    <row r="691" spans="2:13" x14ac:dyDescent="0.3">
      <c r="B691" s="14">
        <v>13</v>
      </c>
      <c r="C691" s="14">
        <v>4</v>
      </c>
      <c r="D691" s="14">
        <f t="shared" si="53"/>
        <v>1</v>
      </c>
      <c r="E691" s="14">
        <v>5</v>
      </c>
      <c r="F691" s="14">
        <v>1</v>
      </c>
      <c r="G691" s="14" t="s">
        <v>210</v>
      </c>
      <c r="H691" s="14"/>
      <c r="I691" s="14">
        <v>0</v>
      </c>
      <c r="J691" s="24" t="s">
        <v>220</v>
      </c>
      <c r="K691" s="14"/>
      <c r="L691" s="14"/>
      <c r="M691" s="14">
        <v>2</v>
      </c>
    </row>
    <row r="692" spans="2:13" x14ac:dyDescent="0.3">
      <c r="B692" s="14">
        <v>14</v>
      </c>
      <c r="C692" s="14">
        <v>3</v>
      </c>
      <c r="D692" s="14">
        <f t="shared" si="53"/>
        <v>2</v>
      </c>
      <c r="E692" s="14">
        <v>5</v>
      </c>
      <c r="F692" s="14"/>
      <c r="G692" s="14" t="s">
        <v>210</v>
      </c>
      <c r="H692" s="14"/>
      <c r="I692" s="14">
        <v>0</v>
      </c>
      <c r="J692" s="24" t="s">
        <v>234</v>
      </c>
      <c r="K692" s="14"/>
      <c r="L692" s="14"/>
      <c r="M692" s="14">
        <v>2</v>
      </c>
    </row>
    <row r="693" spans="2:13" x14ac:dyDescent="0.3">
      <c r="B693" s="14">
        <v>15</v>
      </c>
      <c r="C693" s="14">
        <v>5</v>
      </c>
      <c r="D693" s="14">
        <f t="shared" si="53"/>
        <v>-5</v>
      </c>
      <c r="E693" s="14"/>
      <c r="F693" s="14"/>
      <c r="G693" s="14"/>
      <c r="H693" s="14"/>
      <c r="I693" s="14"/>
      <c r="J693" s="24"/>
      <c r="K693" s="14"/>
      <c r="L693" s="14"/>
      <c r="M693" s="14"/>
    </row>
    <row r="694" spans="2:13" x14ac:dyDescent="0.3">
      <c r="B694" s="14">
        <v>16</v>
      </c>
      <c r="C694" s="14">
        <v>4</v>
      </c>
      <c r="D694" s="35">
        <f t="shared" si="53"/>
        <v>-4</v>
      </c>
      <c r="E694" s="14"/>
      <c r="F694" s="14"/>
      <c r="G694" s="14"/>
      <c r="H694" s="14"/>
      <c r="I694" s="14"/>
      <c r="J694" s="24"/>
      <c r="K694" s="14"/>
      <c r="L694" s="14"/>
      <c r="M694" s="14"/>
    </row>
    <row r="695" spans="2:13" x14ac:dyDescent="0.3">
      <c r="B695" s="14">
        <v>17</v>
      </c>
      <c r="C695" s="14">
        <v>3</v>
      </c>
      <c r="D695" s="14">
        <f t="shared" si="53"/>
        <v>-3</v>
      </c>
      <c r="E695" s="14"/>
      <c r="F695" s="14"/>
      <c r="G695" s="14"/>
      <c r="H695" s="14"/>
      <c r="I695" s="14"/>
      <c r="J695" s="24"/>
      <c r="K695" s="14"/>
      <c r="L695" s="14"/>
      <c r="M695" s="14"/>
    </row>
    <row r="696" spans="2:13" x14ac:dyDescent="0.3">
      <c r="B696" s="14">
        <v>18</v>
      </c>
      <c r="C696" s="14">
        <v>4</v>
      </c>
      <c r="D696" s="35">
        <f t="shared" si="53"/>
        <v>-4</v>
      </c>
      <c r="E696" s="14"/>
      <c r="F696" s="14"/>
      <c r="G696" s="14"/>
      <c r="H696" s="14"/>
      <c r="I696" s="14"/>
      <c r="J696" s="24"/>
      <c r="K696" s="14"/>
      <c r="L696" s="14"/>
      <c r="M696" s="14"/>
    </row>
    <row r="697" spans="2:13" x14ac:dyDescent="0.3">
      <c r="C697" s="11">
        <f t="shared" ref="C697:I697" si="54">SUM(C679:C696)</f>
        <v>72</v>
      </c>
      <c r="D697" s="11">
        <f t="shared" si="54"/>
        <v>-3</v>
      </c>
      <c r="E697" s="11">
        <f t="shared" si="54"/>
        <v>69</v>
      </c>
      <c r="F697" s="80">
        <f t="shared" si="54"/>
        <v>9</v>
      </c>
      <c r="G697" s="11">
        <f t="shared" si="54"/>
        <v>5</v>
      </c>
      <c r="H697" s="11"/>
      <c r="I697" s="11">
        <f t="shared" si="54"/>
        <v>6</v>
      </c>
      <c r="J697" s="11"/>
      <c r="K697" s="28">
        <f>SUM(K679:K696)/COUNTA(K679:K696)</f>
        <v>0.33333333333333331</v>
      </c>
      <c r="L697" s="30">
        <f>SUM(L679:L696)/COUNTA(L679:L696)</f>
        <v>0</v>
      </c>
      <c r="M697" s="31">
        <f>AVERAGE(M679:M696)</f>
        <v>2.0714285714285716</v>
      </c>
    </row>
    <row r="700" spans="2:13" x14ac:dyDescent="0.3">
      <c r="B700" t="s">
        <v>261</v>
      </c>
    </row>
    <row r="701" spans="2:13" x14ac:dyDescent="0.3">
      <c r="B701" s="20">
        <v>45745</v>
      </c>
      <c r="C701" s="12" t="s">
        <v>25</v>
      </c>
      <c r="D701" s="17" t="s">
        <v>27</v>
      </c>
      <c r="E701" s="12">
        <v>74</v>
      </c>
      <c r="F701" s="12">
        <v>10</v>
      </c>
      <c r="G701" s="12">
        <v>0</v>
      </c>
      <c r="H701" s="12"/>
      <c r="I701" s="12">
        <v>10</v>
      </c>
      <c r="J701" s="12"/>
      <c r="K701" s="13">
        <v>0.75</v>
      </c>
      <c r="L701" s="13">
        <v>0.5</v>
      </c>
      <c r="M701" s="12" t="s">
        <v>42</v>
      </c>
    </row>
    <row r="702" spans="2:13" x14ac:dyDescent="0.3">
      <c r="B702" s="11" t="s">
        <v>2</v>
      </c>
      <c r="C702" s="11" t="s">
        <v>1</v>
      </c>
      <c r="D702" s="11" t="s">
        <v>24</v>
      </c>
      <c r="E702" s="11" t="s">
        <v>23</v>
      </c>
      <c r="F702" s="11" t="s">
        <v>39</v>
      </c>
      <c r="G702" s="11" t="s">
        <v>40</v>
      </c>
      <c r="H702" s="11"/>
      <c r="I702" s="11" t="s">
        <v>19</v>
      </c>
      <c r="J702" s="11" t="s">
        <v>28</v>
      </c>
      <c r="K702" s="11" t="s">
        <v>20</v>
      </c>
      <c r="L702" s="11" t="s">
        <v>21</v>
      </c>
      <c r="M702" s="11" t="s">
        <v>22</v>
      </c>
    </row>
    <row r="703" spans="2:13" x14ac:dyDescent="0.3">
      <c r="B703" s="14">
        <v>1</v>
      </c>
      <c r="C703" s="14">
        <v>5</v>
      </c>
      <c r="D703" s="14">
        <f t="shared" ref="D703:D720" si="55">E703-C703</f>
        <v>3</v>
      </c>
      <c r="E703" s="14">
        <v>8</v>
      </c>
      <c r="F703" s="14">
        <v>0</v>
      </c>
      <c r="G703" s="14" t="s">
        <v>283</v>
      </c>
      <c r="H703" s="14"/>
      <c r="I703" s="14">
        <v>0</v>
      </c>
      <c r="J703" s="24" t="s">
        <v>265</v>
      </c>
      <c r="K703" s="14"/>
      <c r="L703" s="14"/>
      <c r="M703" s="14">
        <v>3</v>
      </c>
    </row>
    <row r="704" spans="2:13" x14ac:dyDescent="0.3">
      <c r="B704" s="14">
        <v>2</v>
      </c>
      <c r="C704" s="14">
        <v>4</v>
      </c>
      <c r="D704" s="14">
        <f t="shared" si="55"/>
        <v>1</v>
      </c>
      <c r="E704" s="14">
        <v>5</v>
      </c>
      <c r="F704" s="14">
        <v>0</v>
      </c>
      <c r="G704" s="14" t="s">
        <v>281</v>
      </c>
      <c r="H704" s="14"/>
      <c r="I704" s="14">
        <v>0</v>
      </c>
      <c r="J704" s="24" t="s">
        <v>235</v>
      </c>
      <c r="K704" s="14"/>
      <c r="L704" s="14"/>
      <c r="M704" s="14">
        <v>2</v>
      </c>
    </row>
    <row r="705" spans="2:13" x14ac:dyDescent="0.3">
      <c r="B705" s="14">
        <v>3</v>
      </c>
      <c r="C705" s="14">
        <v>3</v>
      </c>
      <c r="D705" s="14">
        <f t="shared" si="55"/>
        <v>1</v>
      </c>
      <c r="E705" s="14">
        <v>4</v>
      </c>
      <c r="F705" s="14"/>
      <c r="G705" s="14" t="s">
        <v>211</v>
      </c>
      <c r="H705" s="14"/>
      <c r="I705" s="14">
        <v>0</v>
      </c>
      <c r="J705" s="24" t="s">
        <v>266</v>
      </c>
      <c r="K705" s="14">
        <v>0</v>
      </c>
      <c r="L705" s="14"/>
      <c r="M705" s="14">
        <v>2</v>
      </c>
    </row>
    <row r="706" spans="2:13" x14ac:dyDescent="0.3">
      <c r="B706" s="14">
        <v>4</v>
      </c>
      <c r="C706" s="14">
        <v>4</v>
      </c>
      <c r="D706" s="14">
        <f t="shared" si="55"/>
        <v>1</v>
      </c>
      <c r="E706" s="14">
        <v>5</v>
      </c>
      <c r="F706" s="14">
        <v>0</v>
      </c>
      <c r="G706" s="14" t="s">
        <v>210</v>
      </c>
      <c r="H706" s="14"/>
      <c r="I706" s="14">
        <v>0</v>
      </c>
      <c r="J706" s="24" t="s">
        <v>267</v>
      </c>
      <c r="K706" s="14">
        <v>0</v>
      </c>
      <c r="L706" s="14"/>
      <c r="M706" s="14">
        <v>2</v>
      </c>
    </row>
    <row r="707" spans="2:13" x14ac:dyDescent="0.3">
      <c r="B707" s="14">
        <v>5</v>
      </c>
      <c r="C707" s="14">
        <v>4</v>
      </c>
      <c r="D707" s="14">
        <f t="shared" si="55"/>
        <v>1</v>
      </c>
      <c r="E707" s="14">
        <v>5</v>
      </c>
      <c r="F707" s="14">
        <v>1</v>
      </c>
      <c r="G707" s="1">
        <v>1</v>
      </c>
      <c r="H707" s="1"/>
      <c r="I707" s="14">
        <v>1</v>
      </c>
      <c r="J707" s="24" t="s">
        <v>268</v>
      </c>
      <c r="K707" s="14"/>
      <c r="L707" s="14"/>
      <c r="M707" s="14">
        <v>3</v>
      </c>
    </row>
    <row r="708" spans="2:13" x14ac:dyDescent="0.3">
      <c r="B708" s="14">
        <v>6</v>
      </c>
      <c r="C708" s="14">
        <v>3</v>
      </c>
      <c r="D708" s="14">
        <f t="shared" si="55"/>
        <v>0</v>
      </c>
      <c r="E708" s="14">
        <v>3</v>
      </c>
      <c r="F708" s="14"/>
      <c r="G708" s="14" t="s">
        <v>192</v>
      </c>
      <c r="H708" s="14"/>
      <c r="I708" s="14">
        <v>0</v>
      </c>
      <c r="J708" s="24" t="s">
        <v>269</v>
      </c>
      <c r="K708" s="14">
        <v>1</v>
      </c>
      <c r="L708" s="14"/>
      <c r="M708" s="14">
        <v>1</v>
      </c>
    </row>
    <row r="709" spans="2:13" x14ac:dyDescent="0.3">
      <c r="B709" s="14">
        <v>7</v>
      </c>
      <c r="C709" s="14">
        <v>5</v>
      </c>
      <c r="D709" s="14">
        <f t="shared" si="55"/>
        <v>0</v>
      </c>
      <c r="E709" s="14">
        <v>5</v>
      </c>
      <c r="F709" s="14">
        <v>1</v>
      </c>
      <c r="G709" s="14">
        <v>1</v>
      </c>
      <c r="H709" s="14"/>
      <c r="I709" s="14">
        <v>1</v>
      </c>
      <c r="J709" s="24" t="s">
        <v>270</v>
      </c>
      <c r="K709" s="14"/>
      <c r="L709" s="14"/>
      <c r="M709" s="14">
        <v>2</v>
      </c>
    </row>
    <row r="710" spans="2:13" x14ac:dyDescent="0.3">
      <c r="B710" s="14">
        <v>8</v>
      </c>
      <c r="C710" s="14">
        <v>4</v>
      </c>
      <c r="D710" s="14">
        <f t="shared" si="55"/>
        <v>1</v>
      </c>
      <c r="E710" s="14">
        <v>5</v>
      </c>
      <c r="F710" s="14">
        <v>1</v>
      </c>
      <c r="G710" s="14" t="s">
        <v>187</v>
      </c>
      <c r="H710" s="14"/>
      <c r="I710" s="14">
        <v>0</v>
      </c>
      <c r="J710" s="24" t="s">
        <v>271</v>
      </c>
      <c r="K710" s="14">
        <v>0</v>
      </c>
      <c r="L710" s="14"/>
      <c r="M710" s="14">
        <v>2</v>
      </c>
    </row>
    <row r="711" spans="2:13" x14ac:dyDescent="0.3">
      <c r="B711" s="14">
        <v>9</v>
      </c>
      <c r="C711" s="14">
        <v>4</v>
      </c>
      <c r="D711" s="14">
        <f t="shared" si="55"/>
        <v>1</v>
      </c>
      <c r="E711" s="14">
        <v>5</v>
      </c>
      <c r="F711" s="14">
        <v>1</v>
      </c>
      <c r="G711" s="14" t="s">
        <v>282</v>
      </c>
      <c r="H711" s="14"/>
      <c r="I711" s="14">
        <v>0</v>
      </c>
      <c r="J711" s="24" t="s">
        <v>272</v>
      </c>
      <c r="K711" s="14"/>
      <c r="L711" s="14">
        <v>0</v>
      </c>
      <c r="M711" s="14">
        <v>2</v>
      </c>
    </row>
    <row r="712" spans="2:13" x14ac:dyDescent="0.3">
      <c r="B712" s="14">
        <v>10</v>
      </c>
      <c r="C712" s="14">
        <v>5</v>
      </c>
      <c r="D712" s="14">
        <f t="shared" si="55"/>
        <v>1</v>
      </c>
      <c r="E712" s="14">
        <v>6</v>
      </c>
      <c r="F712" s="14">
        <v>0</v>
      </c>
      <c r="G712" s="14" t="s">
        <v>192</v>
      </c>
      <c r="H712" s="14"/>
      <c r="I712" s="14">
        <v>0</v>
      </c>
      <c r="J712" s="24" t="s">
        <v>273</v>
      </c>
      <c r="K712" s="14"/>
      <c r="L712" s="14">
        <v>0</v>
      </c>
      <c r="M712" s="14">
        <v>2</v>
      </c>
    </row>
    <row r="713" spans="2:13" x14ac:dyDescent="0.3">
      <c r="B713" s="14">
        <v>11</v>
      </c>
      <c r="C713" s="14">
        <v>3</v>
      </c>
      <c r="D713" s="35">
        <f t="shared" si="55"/>
        <v>0</v>
      </c>
      <c r="E713" s="14">
        <v>3</v>
      </c>
      <c r="F713" s="14"/>
      <c r="G713" s="14" t="s">
        <v>211</v>
      </c>
      <c r="H713" s="14"/>
      <c r="I713" s="14">
        <v>0</v>
      </c>
      <c r="J713" s="24" t="s">
        <v>280</v>
      </c>
      <c r="K713" s="14">
        <v>1</v>
      </c>
      <c r="L713" s="14"/>
      <c r="M713" s="14">
        <v>1</v>
      </c>
    </row>
    <row r="714" spans="2:13" x14ac:dyDescent="0.3">
      <c r="B714" s="14">
        <v>12</v>
      </c>
      <c r="C714" s="14">
        <v>4</v>
      </c>
      <c r="D714" s="14">
        <f t="shared" si="55"/>
        <v>-1</v>
      </c>
      <c r="E714" s="14">
        <v>3</v>
      </c>
      <c r="F714" s="14">
        <v>1</v>
      </c>
      <c r="G714" s="14">
        <v>1</v>
      </c>
      <c r="H714" s="14"/>
      <c r="I714" s="14">
        <v>1</v>
      </c>
      <c r="J714" s="24" t="s">
        <v>271</v>
      </c>
      <c r="K714" s="14"/>
      <c r="L714" s="14"/>
      <c r="M714" s="14">
        <v>1</v>
      </c>
    </row>
    <row r="715" spans="2:13" x14ac:dyDescent="0.3">
      <c r="B715" s="14">
        <v>13</v>
      </c>
      <c r="C715" s="14">
        <v>4</v>
      </c>
      <c r="D715" s="14">
        <f t="shared" si="55"/>
        <v>1</v>
      </c>
      <c r="E715" s="14">
        <v>5</v>
      </c>
      <c r="F715" s="14">
        <v>0</v>
      </c>
      <c r="G715" s="14" t="s">
        <v>192</v>
      </c>
      <c r="H715" s="14"/>
      <c r="I715" s="14">
        <v>0</v>
      </c>
      <c r="J715" s="24" t="s">
        <v>274</v>
      </c>
      <c r="K715" s="14">
        <v>0</v>
      </c>
      <c r="L715" s="14"/>
      <c r="M715" s="14">
        <v>2</v>
      </c>
    </row>
    <row r="716" spans="2:13" x14ac:dyDescent="0.3">
      <c r="B716" s="14">
        <v>14</v>
      </c>
      <c r="C716" s="14">
        <v>5</v>
      </c>
      <c r="D716" s="14">
        <f t="shared" si="55"/>
        <v>0</v>
      </c>
      <c r="E716" s="14">
        <v>5</v>
      </c>
      <c r="F716" s="14">
        <v>1</v>
      </c>
      <c r="G716" s="14">
        <v>1</v>
      </c>
      <c r="H716" s="14"/>
      <c r="I716" s="14">
        <v>1</v>
      </c>
      <c r="J716" s="24" t="s">
        <v>275</v>
      </c>
      <c r="K716" s="14"/>
      <c r="L716" s="14"/>
      <c r="M716" s="14">
        <v>2</v>
      </c>
    </row>
    <row r="717" spans="2:13" x14ac:dyDescent="0.3">
      <c r="B717" s="14">
        <v>15</v>
      </c>
      <c r="C717" s="14">
        <v>4</v>
      </c>
      <c r="D717" s="14">
        <f t="shared" si="55"/>
        <v>0</v>
      </c>
      <c r="E717" s="14">
        <v>4</v>
      </c>
      <c r="F717" s="14">
        <v>0</v>
      </c>
      <c r="G717" s="14" t="s">
        <v>187</v>
      </c>
      <c r="H717" s="14"/>
      <c r="I717" s="14">
        <v>0</v>
      </c>
      <c r="J717" s="24" t="s">
        <v>276</v>
      </c>
      <c r="K717" s="14">
        <v>1</v>
      </c>
      <c r="L717" s="14"/>
      <c r="M717" s="14">
        <v>1</v>
      </c>
    </row>
    <row r="718" spans="2:13" x14ac:dyDescent="0.3">
      <c r="B718" s="14">
        <v>16</v>
      </c>
      <c r="C718" s="14">
        <v>3</v>
      </c>
      <c r="D718" s="35">
        <f t="shared" si="55"/>
        <v>1</v>
      </c>
      <c r="E718" s="14">
        <v>4</v>
      </c>
      <c r="F718" s="14"/>
      <c r="G718" s="14">
        <v>1</v>
      </c>
      <c r="H718" s="14"/>
      <c r="I718" s="14">
        <v>1</v>
      </c>
      <c r="J718" s="24" t="s">
        <v>277</v>
      </c>
      <c r="K718" s="14"/>
      <c r="L718" s="14"/>
      <c r="M718" s="14">
        <v>3</v>
      </c>
    </row>
    <row r="719" spans="2:13" x14ac:dyDescent="0.3">
      <c r="B719" s="14">
        <v>17</v>
      </c>
      <c r="C719" s="14">
        <v>4</v>
      </c>
      <c r="D719" s="14">
        <f t="shared" si="55"/>
        <v>0</v>
      </c>
      <c r="E719" s="14">
        <v>4</v>
      </c>
      <c r="F719" s="14">
        <v>1</v>
      </c>
      <c r="G719" s="14">
        <v>1</v>
      </c>
      <c r="H719" s="14"/>
      <c r="I719" s="14">
        <v>1</v>
      </c>
      <c r="J719" s="24" t="s">
        <v>278</v>
      </c>
      <c r="K719" s="14"/>
      <c r="L719" s="14"/>
      <c r="M719" s="14">
        <v>2</v>
      </c>
    </row>
    <row r="720" spans="2:13" x14ac:dyDescent="0.3">
      <c r="B720" s="14">
        <v>18</v>
      </c>
      <c r="C720" s="14">
        <v>4</v>
      </c>
      <c r="D720" s="35">
        <f t="shared" si="55"/>
        <v>1</v>
      </c>
      <c r="E720" s="14">
        <v>5</v>
      </c>
      <c r="F720" s="14">
        <v>1</v>
      </c>
      <c r="G720" s="14">
        <v>1</v>
      </c>
      <c r="H720" s="14"/>
      <c r="I720" s="14">
        <v>1</v>
      </c>
      <c r="J720" s="24" t="s">
        <v>279</v>
      </c>
      <c r="K720" s="14"/>
      <c r="L720" s="14"/>
      <c r="M720" s="14">
        <v>3</v>
      </c>
    </row>
    <row r="721" spans="2:13" x14ac:dyDescent="0.3">
      <c r="C721" s="11">
        <f t="shared" ref="C721:I721" si="56">SUM(C703:C720)</f>
        <v>72</v>
      </c>
      <c r="D721" s="11">
        <f t="shared" si="56"/>
        <v>12</v>
      </c>
      <c r="E721" s="11">
        <f t="shared" si="56"/>
        <v>84</v>
      </c>
      <c r="F721" s="11">
        <f t="shared" si="56"/>
        <v>8</v>
      </c>
      <c r="G721" s="11">
        <f t="shared" si="56"/>
        <v>7</v>
      </c>
      <c r="H721" s="11"/>
      <c r="I721" s="11">
        <f t="shared" si="56"/>
        <v>7</v>
      </c>
      <c r="J721" s="11"/>
      <c r="K721" s="30">
        <f>SUM(K703:K720)/COUNTA(K703:K720)</f>
        <v>0.42857142857142855</v>
      </c>
      <c r="L721" s="30">
        <f>SUM(L703:L720)/COUNTA(L703:L720)</f>
        <v>0</v>
      </c>
      <c r="M721" s="16">
        <f>AVERAGE(M703:M720)</f>
        <v>2</v>
      </c>
    </row>
    <row r="724" spans="2:13" x14ac:dyDescent="0.3">
      <c r="B724" t="s">
        <v>261</v>
      </c>
    </row>
    <row r="725" spans="2:13" x14ac:dyDescent="0.3">
      <c r="B725" s="20">
        <v>45746</v>
      </c>
      <c r="C725" s="12" t="s">
        <v>25</v>
      </c>
      <c r="D725" s="17" t="s">
        <v>27</v>
      </c>
      <c r="E725" s="12">
        <v>74</v>
      </c>
      <c r="F725" s="12">
        <v>10</v>
      </c>
      <c r="G725" s="12">
        <v>10</v>
      </c>
      <c r="H725" s="12" t="s">
        <v>263</v>
      </c>
      <c r="I725" s="12" t="s">
        <v>264</v>
      </c>
      <c r="J725" s="12"/>
      <c r="K725" s="13">
        <v>0.75</v>
      </c>
      <c r="L725" s="13">
        <v>0.5</v>
      </c>
      <c r="M725" s="12" t="s">
        <v>42</v>
      </c>
    </row>
    <row r="726" spans="2:13" x14ac:dyDescent="0.3">
      <c r="B726" s="11" t="s">
        <v>2</v>
      </c>
      <c r="C726" s="11" t="s">
        <v>1</v>
      </c>
      <c r="D726" s="11" t="s">
        <v>24</v>
      </c>
      <c r="E726" s="11" t="s">
        <v>23</v>
      </c>
      <c r="F726" s="11" t="s">
        <v>39</v>
      </c>
      <c r="G726" s="11" t="s">
        <v>19</v>
      </c>
      <c r="H726" s="114" t="s">
        <v>28</v>
      </c>
      <c r="I726" s="114"/>
      <c r="J726" s="11" t="s">
        <v>262</v>
      </c>
      <c r="K726" s="11" t="s">
        <v>20</v>
      </c>
      <c r="L726" s="11" t="s">
        <v>21</v>
      </c>
      <c r="M726" s="11" t="s">
        <v>22</v>
      </c>
    </row>
    <row r="727" spans="2:13" x14ac:dyDescent="0.3">
      <c r="B727" s="14">
        <v>1</v>
      </c>
      <c r="C727" s="14">
        <v>5</v>
      </c>
      <c r="D727" s="14">
        <f t="shared" ref="D727:D744" si="57">E727-C727</f>
        <v>1</v>
      </c>
      <c r="E727" s="14">
        <v>6</v>
      </c>
      <c r="F727" s="14">
        <v>1</v>
      </c>
      <c r="G727" s="14">
        <v>1</v>
      </c>
      <c r="H727" s="14">
        <v>55</v>
      </c>
      <c r="I727" s="24">
        <v>95</v>
      </c>
      <c r="J727" s="14">
        <v>1</v>
      </c>
      <c r="K727" s="14"/>
      <c r="L727" s="14"/>
      <c r="M727" s="14">
        <v>3</v>
      </c>
    </row>
    <row r="728" spans="2:13" x14ac:dyDescent="0.3">
      <c r="B728" s="14">
        <v>2</v>
      </c>
      <c r="C728" s="14">
        <v>4</v>
      </c>
      <c r="D728" s="14">
        <f t="shared" si="57"/>
        <v>1</v>
      </c>
      <c r="E728" s="14">
        <v>5</v>
      </c>
      <c r="F728" s="14">
        <v>1</v>
      </c>
      <c r="G728" s="14">
        <v>0</v>
      </c>
      <c r="H728" s="14" t="s">
        <v>284</v>
      </c>
      <c r="I728" s="24">
        <v>145</v>
      </c>
      <c r="J728" s="14" t="s">
        <v>187</v>
      </c>
      <c r="K728" s="14">
        <v>0</v>
      </c>
      <c r="L728" s="14"/>
      <c r="M728" s="14">
        <v>2</v>
      </c>
    </row>
    <row r="729" spans="2:13" x14ac:dyDescent="0.3">
      <c r="B729" s="14">
        <v>3</v>
      </c>
      <c r="C729" s="14">
        <v>3</v>
      </c>
      <c r="D729" s="14">
        <f t="shared" si="57"/>
        <v>0</v>
      </c>
      <c r="E729" s="14">
        <v>3</v>
      </c>
      <c r="F729" s="14"/>
      <c r="G729" s="14">
        <v>0</v>
      </c>
      <c r="H729" s="14" t="s">
        <v>285</v>
      </c>
      <c r="I729" s="24">
        <v>171</v>
      </c>
      <c r="J729" s="14" t="s">
        <v>188</v>
      </c>
      <c r="K729" s="14">
        <v>1</v>
      </c>
      <c r="L729" s="14"/>
      <c r="M729" s="14" t="s">
        <v>44</v>
      </c>
    </row>
    <row r="730" spans="2:13" x14ac:dyDescent="0.3">
      <c r="B730" s="14">
        <v>4</v>
      </c>
      <c r="C730" s="14">
        <v>4</v>
      </c>
      <c r="D730" s="14">
        <f t="shared" si="57"/>
        <v>1</v>
      </c>
      <c r="E730" s="14">
        <v>5</v>
      </c>
      <c r="F730" s="14">
        <v>0</v>
      </c>
      <c r="G730" s="14">
        <v>0</v>
      </c>
      <c r="H730" s="14" t="s">
        <v>66</v>
      </c>
      <c r="I730" s="24">
        <v>115</v>
      </c>
      <c r="J730" s="14" t="s">
        <v>293</v>
      </c>
      <c r="K730" s="14">
        <v>1</v>
      </c>
      <c r="L730" s="14"/>
      <c r="M730" s="14">
        <v>1</v>
      </c>
    </row>
    <row r="731" spans="2:13" x14ac:dyDescent="0.3">
      <c r="B731" s="14">
        <v>5</v>
      </c>
      <c r="C731" s="14">
        <v>4</v>
      </c>
      <c r="D731" s="14">
        <f t="shared" si="57"/>
        <v>1</v>
      </c>
      <c r="E731" s="14">
        <v>5</v>
      </c>
      <c r="F731" s="14">
        <v>0</v>
      </c>
      <c r="G731" s="14">
        <v>0</v>
      </c>
      <c r="H731" s="14">
        <v>50</v>
      </c>
      <c r="I731" s="24" t="s">
        <v>290</v>
      </c>
      <c r="J731" s="1">
        <v>1</v>
      </c>
      <c r="K731" s="14">
        <v>0</v>
      </c>
      <c r="L731" s="14"/>
      <c r="M731" s="14">
        <v>2</v>
      </c>
    </row>
    <row r="732" spans="2:13" x14ac:dyDescent="0.3">
      <c r="B732" s="14">
        <v>6</v>
      </c>
      <c r="C732" s="14">
        <v>3</v>
      </c>
      <c r="D732" s="14">
        <f t="shared" si="57"/>
        <v>2</v>
      </c>
      <c r="E732" s="14">
        <v>5</v>
      </c>
      <c r="F732" s="14"/>
      <c r="G732" s="14">
        <v>1</v>
      </c>
      <c r="H732" s="14" t="s">
        <v>285</v>
      </c>
      <c r="I732" s="24">
        <v>152</v>
      </c>
      <c r="J732" s="14">
        <v>1</v>
      </c>
      <c r="K732" s="14"/>
      <c r="L732" s="14"/>
      <c r="M732" s="14">
        <v>4</v>
      </c>
    </row>
    <row r="733" spans="2:13" x14ac:dyDescent="0.3">
      <c r="B733" s="14">
        <v>7</v>
      </c>
      <c r="C733" s="14">
        <v>5</v>
      </c>
      <c r="D733" s="14">
        <f t="shared" si="57"/>
        <v>0</v>
      </c>
      <c r="E733" s="14">
        <v>5</v>
      </c>
      <c r="F733" s="14">
        <v>1</v>
      </c>
      <c r="G733" s="14">
        <v>0</v>
      </c>
      <c r="H733" s="14">
        <v>55</v>
      </c>
      <c r="I733" s="24">
        <v>75</v>
      </c>
      <c r="J733" s="14" t="s">
        <v>294</v>
      </c>
      <c r="K733" s="14">
        <v>1</v>
      </c>
      <c r="L733" s="14"/>
      <c r="M733" s="14">
        <v>1</v>
      </c>
    </row>
    <row r="734" spans="2:13" x14ac:dyDescent="0.3">
      <c r="B734" s="14">
        <v>8</v>
      </c>
      <c r="C734" s="14">
        <v>4</v>
      </c>
      <c r="D734" s="14">
        <f t="shared" si="57"/>
        <v>0</v>
      </c>
      <c r="E734" s="14">
        <v>4</v>
      </c>
      <c r="F734" s="14">
        <v>1</v>
      </c>
      <c r="G734" s="14">
        <v>0</v>
      </c>
      <c r="H734" s="14" t="s">
        <v>286</v>
      </c>
      <c r="I734" s="24">
        <v>180</v>
      </c>
      <c r="J734" s="14" t="s">
        <v>295</v>
      </c>
      <c r="K734" s="14">
        <v>1</v>
      </c>
      <c r="L734" s="14"/>
      <c r="M734" s="14">
        <v>1</v>
      </c>
    </row>
    <row r="735" spans="2:13" x14ac:dyDescent="0.3">
      <c r="B735" s="14">
        <v>9</v>
      </c>
      <c r="C735" s="14">
        <v>4</v>
      </c>
      <c r="D735" s="14">
        <f>E735-C735</f>
        <v>2</v>
      </c>
      <c r="E735" s="14">
        <v>6</v>
      </c>
      <c r="F735" s="14">
        <v>0</v>
      </c>
      <c r="G735" s="14">
        <v>0</v>
      </c>
      <c r="H735" s="14" t="s">
        <v>287</v>
      </c>
      <c r="I735" s="24">
        <v>150</v>
      </c>
      <c r="J735" s="14" t="s">
        <v>295</v>
      </c>
      <c r="K735" s="14"/>
      <c r="L735" s="14">
        <v>0</v>
      </c>
      <c r="M735" s="14">
        <v>2</v>
      </c>
    </row>
    <row r="736" spans="2:13" x14ac:dyDescent="0.3">
      <c r="B736" s="14">
        <v>10</v>
      </c>
      <c r="C736" s="14">
        <v>5</v>
      </c>
      <c r="D736" s="14">
        <f t="shared" si="57"/>
        <v>0</v>
      </c>
      <c r="E736" s="14">
        <v>5</v>
      </c>
      <c r="F736" s="14">
        <v>1</v>
      </c>
      <c r="G736" s="14">
        <v>0</v>
      </c>
      <c r="H736" s="14" t="s">
        <v>286</v>
      </c>
      <c r="I736" s="24">
        <v>180</v>
      </c>
      <c r="J736" s="14" t="s">
        <v>295</v>
      </c>
      <c r="K736" s="14">
        <v>0</v>
      </c>
      <c r="L736" s="14"/>
      <c r="M736" s="14">
        <v>1</v>
      </c>
    </row>
    <row r="737" spans="2:13" x14ac:dyDescent="0.3">
      <c r="B737" s="14">
        <v>11</v>
      </c>
      <c r="C737" s="14">
        <v>3</v>
      </c>
      <c r="D737" s="35">
        <f t="shared" si="57"/>
        <v>0</v>
      </c>
      <c r="E737" s="14">
        <v>3</v>
      </c>
      <c r="F737" s="14"/>
      <c r="G737" s="14">
        <v>1</v>
      </c>
      <c r="H737" s="14" t="s">
        <v>287</v>
      </c>
      <c r="I737" s="24">
        <v>146</v>
      </c>
      <c r="J737" s="14" t="s">
        <v>192</v>
      </c>
      <c r="K737" s="14"/>
      <c r="L737" s="14">
        <v>1</v>
      </c>
      <c r="M737" s="14">
        <v>1</v>
      </c>
    </row>
    <row r="738" spans="2:13" x14ac:dyDescent="0.3">
      <c r="B738" s="14">
        <v>12</v>
      </c>
      <c r="C738" s="14">
        <v>4</v>
      </c>
      <c r="D738" s="14">
        <f t="shared" si="57"/>
        <v>0</v>
      </c>
      <c r="E738" s="14">
        <v>4</v>
      </c>
      <c r="F738" s="14">
        <v>1</v>
      </c>
      <c r="G738" s="14">
        <v>1</v>
      </c>
      <c r="H738" s="14" t="s">
        <v>66</v>
      </c>
      <c r="I738" s="24">
        <v>120</v>
      </c>
      <c r="J738" s="14">
        <v>1</v>
      </c>
      <c r="K738" s="14"/>
      <c r="L738" s="14"/>
      <c r="M738" s="14">
        <v>2</v>
      </c>
    </row>
    <row r="739" spans="2:13" x14ac:dyDescent="0.3">
      <c r="B739" s="14">
        <v>13</v>
      </c>
      <c r="C739" s="14">
        <v>4</v>
      </c>
      <c r="D739" s="14">
        <f t="shared" si="57"/>
        <v>1</v>
      </c>
      <c r="E739" s="14">
        <v>5</v>
      </c>
      <c r="F739" s="14">
        <v>1</v>
      </c>
      <c r="G739" s="14">
        <v>0</v>
      </c>
      <c r="H739" s="14" t="s">
        <v>288</v>
      </c>
      <c r="I739" s="24" t="s">
        <v>291</v>
      </c>
      <c r="J739" s="14" t="s">
        <v>187</v>
      </c>
      <c r="K739" s="14">
        <v>1</v>
      </c>
      <c r="L739" s="14"/>
      <c r="M739" s="14">
        <v>2</v>
      </c>
    </row>
    <row r="740" spans="2:13" x14ac:dyDescent="0.3">
      <c r="B740" s="14">
        <v>14</v>
      </c>
      <c r="C740" s="14">
        <v>5</v>
      </c>
      <c r="D740" s="14">
        <f t="shared" si="57"/>
        <v>0</v>
      </c>
      <c r="E740" s="14">
        <v>5</v>
      </c>
      <c r="F740" s="14">
        <v>1</v>
      </c>
      <c r="G740" s="14">
        <v>1</v>
      </c>
      <c r="H740" s="14" t="s">
        <v>289</v>
      </c>
      <c r="I740" s="24" t="s">
        <v>292</v>
      </c>
      <c r="J740" s="14">
        <v>1</v>
      </c>
      <c r="K740" s="14"/>
      <c r="L740" s="14"/>
      <c r="M740" s="14">
        <v>2</v>
      </c>
    </row>
    <row r="741" spans="2:13" x14ac:dyDescent="0.3">
      <c r="B741" s="14">
        <v>15</v>
      </c>
      <c r="C741" s="14">
        <v>4</v>
      </c>
      <c r="D741" s="14">
        <f t="shared" si="57"/>
        <v>1</v>
      </c>
      <c r="E741" s="14">
        <v>5</v>
      </c>
      <c r="F741" s="14">
        <v>1</v>
      </c>
      <c r="G741" s="14">
        <v>1</v>
      </c>
      <c r="H741" s="14">
        <v>50</v>
      </c>
      <c r="I741" s="24">
        <v>105</v>
      </c>
      <c r="J741" s="14">
        <v>1</v>
      </c>
      <c r="K741" s="14"/>
      <c r="L741" s="14"/>
      <c r="M741" s="14">
        <v>3</v>
      </c>
    </row>
    <row r="742" spans="2:13" x14ac:dyDescent="0.3">
      <c r="B742" s="14">
        <v>16</v>
      </c>
      <c r="C742" s="14">
        <v>3</v>
      </c>
      <c r="D742" s="35">
        <f t="shared" si="57"/>
        <v>0</v>
      </c>
      <c r="E742" s="14">
        <v>3</v>
      </c>
      <c r="F742" s="14"/>
      <c r="G742" s="14">
        <v>1</v>
      </c>
      <c r="H742" s="14" t="s">
        <v>285</v>
      </c>
      <c r="I742" s="24">
        <v>171</v>
      </c>
      <c r="J742" s="14">
        <v>1</v>
      </c>
      <c r="K742" s="14"/>
      <c r="L742" s="14"/>
      <c r="M742" s="14">
        <v>2</v>
      </c>
    </row>
    <row r="743" spans="2:13" x14ac:dyDescent="0.3">
      <c r="B743" s="14">
        <v>17</v>
      </c>
      <c r="C743" s="14">
        <v>4</v>
      </c>
      <c r="D743" s="14">
        <f t="shared" si="57"/>
        <v>-1</v>
      </c>
      <c r="E743" s="14">
        <v>3</v>
      </c>
      <c r="F743" s="14">
        <v>1</v>
      </c>
      <c r="G743" s="14">
        <v>1</v>
      </c>
      <c r="H743" s="14">
        <v>55</v>
      </c>
      <c r="I743" s="24">
        <v>96</v>
      </c>
      <c r="J743" s="14">
        <v>1</v>
      </c>
      <c r="K743" s="14"/>
      <c r="L743" s="14"/>
      <c r="M743" s="14">
        <v>1</v>
      </c>
    </row>
    <row r="744" spans="2:13" x14ac:dyDescent="0.3">
      <c r="B744" s="14">
        <v>18</v>
      </c>
      <c r="C744" s="14">
        <v>4</v>
      </c>
      <c r="D744" s="35">
        <f t="shared" si="57"/>
        <v>0</v>
      </c>
      <c r="E744" s="14">
        <v>4</v>
      </c>
      <c r="F744" s="14">
        <v>1</v>
      </c>
      <c r="G744" s="14">
        <v>1</v>
      </c>
      <c r="H744" s="14">
        <v>55</v>
      </c>
      <c r="I744" s="24">
        <v>100</v>
      </c>
      <c r="J744" s="14">
        <v>1</v>
      </c>
      <c r="K744" s="14"/>
      <c r="L744" s="14"/>
      <c r="M744" s="14">
        <v>2</v>
      </c>
    </row>
    <row r="745" spans="2:13" x14ac:dyDescent="0.3">
      <c r="C745" s="11">
        <f t="shared" ref="C745:G745" si="58">SUM(C727:C744)</f>
        <v>72</v>
      </c>
      <c r="D745" s="11">
        <f t="shared" si="58"/>
        <v>9</v>
      </c>
      <c r="E745" s="11">
        <f t="shared" si="58"/>
        <v>81</v>
      </c>
      <c r="F745" s="11">
        <f t="shared" si="58"/>
        <v>11</v>
      </c>
      <c r="G745" s="11">
        <f t="shared" si="58"/>
        <v>9</v>
      </c>
      <c r="H745" s="11"/>
      <c r="I745" s="11"/>
      <c r="J745" s="11">
        <f>SUM(J727:J744)</f>
        <v>9</v>
      </c>
      <c r="K745" s="30">
        <f>SUM(K727:K744)/COUNTA(K727:K744)</f>
        <v>0.625</v>
      </c>
      <c r="L745" s="30">
        <f>SUM(L727:L744)/COUNTA(L727:L744)</f>
        <v>0.5</v>
      </c>
      <c r="M745" s="16">
        <f>AVERAGE(M727:M744)</f>
        <v>1.8823529411764706</v>
      </c>
    </row>
    <row r="748" spans="2:13" x14ac:dyDescent="0.3">
      <c r="B748" t="s">
        <v>297</v>
      </c>
    </row>
    <row r="749" spans="2:13" x14ac:dyDescent="0.3">
      <c r="B749" s="20">
        <v>45752</v>
      </c>
      <c r="C749" s="12" t="s">
        <v>25</v>
      </c>
      <c r="D749" s="17" t="s">
        <v>27</v>
      </c>
      <c r="E749" s="12">
        <v>74</v>
      </c>
      <c r="F749" s="12">
        <v>12</v>
      </c>
      <c r="G749" s="12">
        <v>12</v>
      </c>
      <c r="H749" s="12" t="s">
        <v>263</v>
      </c>
      <c r="I749" s="12" t="s">
        <v>264</v>
      </c>
      <c r="J749" s="12"/>
      <c r="K749" s="13">
        <v>0.75</v>
      </c>
      <c r="L749" s="13">
        <v>0.5</v>
      </c>
      <c r="M749" s="12" t="s">
        <v>42</v>
      </c>
    </row>
    <row r="750" spans="2:13" x14ac:dyDescent="0.3">
      <c r="B750" s="11" t="s">
        <v>2</v>
      </c>
      <c r="C750" s="11" t="s">
        <v>1</v>
      </c>
      <c r="D750" s="11" t="s">
        <v>24</v>
      </c>
      <c r="E750" s="11" t="s">
        <v>23</v>
      </c>
      <c r="F750" s="11" t="s">
        <v>39</v>
      </c>
      <c r="G750" s="11" t="s">
        <v>19</v>
      </c>
      <c r="H750" s="114" t="s">
        <v>28</v>
      </c>
      <c r="I750" s="114"/>
      <c r="J750" s="11" t="s">
        <v>262</v>
      </c>
      <c r="K750" s="11" t="s">
        <v>20</v>
      </c>
      <c r="L750" s="11" t="s">
        <v>21</v>
      </c>
      <c r="M750" s="11" t="s">
        <v>22</v>
      </c>
    </row>
    <row r="751" spans="2:13" x14ac:dyDescent="0.3">
      <c r="B751" s="14">
        <v>1</v>
      </c>
      <c r="C751" s="14">
        <v>5</v>
      </c>
      <c r="D751" s="14">
        <f t="shared" ref="D751:D758" si="59">E751-C751</f>
        <v>0</v>
      </c>
      <c r="E751" s="14">
        <v>5</v>
      </c>
      <c r="F751" s="14">
        <v>0</v>
      </c>
      <c r="G751" s="14">
        <v>0</v>
      </c>
      <c r="H751" s="14" t="s">
        <v>287</v>
      </c>
      <c r="I751" s="24">
        <v>150</v>
      </c>
      <c r="J751" s="14" t="s">
        <v>298</v>
      </c>
      <c r="K751" s="14">
        <v>1</v>
      </c>
      <c r="L751" s="14"/>
      <c r="M751" s="14">
        <v>1</v>
      </c>
    </row>
    <row r="752" spans="2:13" x14ac:dyDescent="0.3">
      <c r="B752" s="14">
        <v>2</v>
      </c>
      <c r="C752" s="14">
        <v>4</v>
      </c>
      <c r="D752" s="14">
        <f t="shared" si="59"/>
        <v>1</v>
      </c>
      <c r="E752" s="14">
        <v>5</v>
      </c>
      <c r="F752" s="14">
        <v>0</v>
      </c>
      <c r="G752" s="14">
        <v>0</v>
      </c>
      <c r="H752" s="14">
        <v>55</v>
      </c>
      <c r="I752" s="24">
        <v>41</v>
      </c>
      <c r="J752" s="14" t="s">
        <v>299</v>
      </c>
      <c r="K752" s="14">
        <v>0</v>
      </c>
      <c r="L752" s="14"/>
      <c r="M752" s="14">
        <v>2</v>
      </c>
    </row>
    <row r="753" spans="2:13" x14ac:dyDescent="0.3">
      <c r="B753" s="14">
        <v>3</v>
      </c>
      <c r="C753" s="14">
        <v>4</v>
      </c>
      <c r="D753" s="14">
        <f t="shared" si="59"/>
        <v>0</v>
      </c>
      <c r="E753" s="14">
        <v>4</v>
      </c>
      <c r="F753" s="14">
        <v>1</v>
      </c>
      <c r="G753" s="14">
        <v>1</v>
      </c>
      <c r="H753" s="14">
        <v>50</v>
      </c>
      <c r="I753" s="24">
        <v>110</v>
      </c>
      <c r="J753" s="14" t="s">
        <v>299</v>
      </c>
      <c r="K753" s="14"/>
      <c r="L753" s="14"/>
      <c r="M753" s="14">
        <v>2</v>
      </c>
    </row>
    <row r="754" spans="2:13" x14ac:dyDescent="0.3">
      <c r="B754" s="14">
        <v>4</v>
      </c>
      <c r="C754" s="14">
        <v>5</v>
      </c>
      <c r="D754" s="14">
        <f t="shared" si="59"/>
        <v>0</v>
      </c>
      <c r="E754" s="14">
        <v>5</v>
      </c>
      <c r="F754" s="14">
        <v>1</v>
      </c>
      <c r="G754" s="14">
        <v>1</v>
      </c>
      <c r="H754" s="14">
        <v>50</v>
      </c>
      <c r="I754" s="24">
        <v>108</v>
      </c>
      <c r="J754" s="14" t="s">
        <v>299</v>
      </c>
      <c r="K754" s="14"/>
      <c r="L754" s="14"/>
      <c r="M754" s="14">
        <v>2</v>
      </c>
    </row>
    <row r="755" spans="2:13" x14ac:dyDescent="0.3">
      <c r="B755" s="14">
        <v>5</v>
      </c>
      <c r="C755" s="14">
        <v>3</v>
      </c>
      <c r="D755" s="14">
        <f t="shared" si="59"/>
        <v>1</v>
      </c>
      <c r="E755" s="14">
        <v>4</v>
      </c>
      <c r="F755" s="14"/>
      <c r="G755" s="14">
        <v>1</v>
      </c>
      <c r="H755" s="14" t="s">
        <v>285</v>
      </c>
      <c r="I755" s="24">
        <v>171</v>
      </c>
      <c r="J755" s="1" t="s">
        <v>299</v>
      </c>
      <c r="K755" s="14"/>
      <c r="L755" s="14"/>
      <c r="M755" s="14">
        <v>3</v>
      </c>
    </row>
    <row r="756" spans="2:13" x14ac:dyDescent="0.3">
      <c r="B756" s="14">
        <v>6</v>
      </c>
      <c r="C756" s="14">
        <v>4</v>
      </c>
      <c r="D756" s="14">
        <f t="shared" si="59"/>
        <v>1</v>
      </c>
      <c r="E756" s="14">
        <v>5</v>
      </c>
      <c r="F756" s="14">
        <v>1</v>
      </c>
      <c r="G756" s="14">
        <v>0</v>
      </c>
      <c r="H756" s="14" t="s">
        <v>285</v>
      </c>
      <c r="I756" s="24">
        <v>169</v>
      </c>
      <c r="J756" s="14" t="s">
        <v>300</v>
      </c>
      <c r="K756" s="14">
        <v>0</v>
      </c>
      <c r="L756" s="14"/>
      <c r="M756" s="14">
        <v>2</v>
      </c>
    </row>
    <row r="757" spans="2:13" x14ac:dyDescent="0.3">
      <c r="B757" s="14">
        <v>7</v>
      </c>
      <c r="C757" s="14">
        <v>4</v>
      </c>
      <c r="D757" s="14">
        <f t="shared" si="59"/>
        <v>1</v>
      </c>
      <c r="E757" s="14">
        <v>5</v>
      </c>
      <c r="F757" s="14">
        <v>1</v>
      </c>
      <c r="G757" s="14">
        <v>1</v>
      </c>
      <c r="H757" s="14">
        <v>55</v>
      </c>
      <c r="I757" s="24">
        <v>45</v>
      </c>
      <c r="J757" s="14" t="s">
        <v>299</v>
      </c>
      <c r="K757" s="14"/>
      <c r="L757" s="14"/>
      <c r="M757" s="14">
        <v>3</v>
      </c>
    </row>
    <row r="758" spans="2:13" x14ac:dyDescent="0.3">
      <c r="B758" s="14">
        <v>8</v>
      </c>
      <c r="C758" s="14">
        <v>3</v>
      </c>
      <c r="D758" s="14">
        <f t="shared" si="59"/>
        <v>0</v>
      </c>
      <c r="E758" s="14">
        <v>3</v>
      </c>
      <c r="F758" s="14"/>
      <c r="G758" s="14">
        <v>1</v>
      </c>
      <c r="H758" s="14" t="s">
        <v>285</v>
      </c>
      <c r="I758" s="24">
        <v>170</v>
      </c>
      <c r="J758" s="14" t="s">
        <v>299</v>
      </c>
      <c r="K758" s="14"/>
      <c r="L758" s="14"/>
      <c r="M758" s="14">
        <v>2</v>
      </c>
    </row>
    <row r="759" spans="2:13" x14ac:dyDescent="0.3">
      <c r="B759" s="14">
        <v>9</v>
      </c>
      <c r="C759" s="14">
        <v>4</v>
      </c>
      <c r="D759" s="14">
        <f>E759-C759</f>
        <v>0</v>
      </c>
      <c r="E759" s="14">
        <v>4</v>
      </c>
      <c r="F759" s="14">
        <v>1</v>
      </c>
      <c r="G759" s="14">
        <v>1</v>
      </c>
      <c r="H759" s="14">
        <v>50</v>
      </c>
      <c r="I759" s="24">
        <v>120</v>
      </c>
      <c r="J759" s="14" t="s">
        <v>299</v>
      </c>
      <c r="K759" s="14"/>
      <c r="L759" s="14"/>
      <c r="M759" s="14">
        <v>2</v>
      </c>
    </row>
    <row r="760" spans="2:13" x14ac:dyDescent="0.3">
      <c r="B760" s="14">
        <v>10</v>
      </c>
      <c r="C760" s="14">
        <v>4</v>
      </c>
      <c r="D760" s="14">
        <f t="shared" ref="D760:D768" si="60">E760-C760</f>
        <v>0</v>
      </c>
      <c r="E760" s="14">
        <v>4</v>
      </c>
      <c r="F760" s="14">
        <v>0</v>
      </c>
      <c r="G760" s="14">
        <v>1</v>
      </c>
      <c r="H760" s="14" t="s">
        <v>287</v>
      </c>
      <c r="I760" s="24">
        <v>152</v>
      </c>
      <c r="J760" s="14" t="s">
        <v>299</v>
      </c>
      <c r="K760" s="14"/>
      <c r="L760" s="14"/>
      <c r="M760" s="14">
        <v>2</v>
      </c>
    </row>
    <row r="761" spans="2:13" x14ac:dyDescent="0.3">
      <c r="B761" s="14">
        <v>11</v>
      </c>
      <c r="C761" s="14">
        <v>3</v>
      </c>
      <c r="D761" s="14">
        <f t="shared" si="60"/>
        <v>1</v>
      </c>
      <c r="E761" s="14">
        <v>4</v>
      </c>
      <c r="F761" s="14"/>
      <c r="G761" s="14">
        <v>0</v>
      </c>
      <c r="H761" s="14" t="s">
        <v>66</v>
      </c>
      <c r="I761" s="24">
        <v>140</v>
      </c>
      <c r="J761" s="14" t="s">
        <v>301</v>
      </c>
      <c r="K761" s="14"/>
      <c r="L761" s="14">
        <v>0</v>
      </c>
      <c r="M761" s="14">
        <v>2</v>
      </c>
    </row>
    <row r="762" spans="2:13" x14ac:dyDescent="0.3">
      <c r="B762" s="14">
        <v>12</v>
      </c>
      <c r="C762" s="14">
        <v>4</v>
      </c>
      <c r="D762" s="14">
        <f t="shared" si="60"/>
        <v>1</v>
      </c>
      <c r="E762" s="14">
        <v>5</v>
      </c>
      <c r="F762" s="14">
        <v>1</v>
      </c>
      <c r="G762" s="14">
        <v>0</v>
      </c>
      <c r="H762" s="14" t="s">
        <v>66</v>
      </c>
      <c r="I762" s="24">
        <v>133</v>
      </c>
      <c r="J762" s="14" t="s">
        <v>300</v>
      </c>
      <c r="K762" s="14">
        <v>0</v>
      </c>
      <c r="L762" s="14"/>
      <c r="M762" s="14">
        <v>2</v>
      </c>
    </row>
    <row r="763" spans="2:13" x14ac:dyDescent="0.3">
      <c r="B763" s="14">
        <v>13</v>
      </c>
      <c r="C763" s="14">
        <v>4</v>
      </c>
      <c r="D763" s="14">
        <f t="shared" si="60"/>
        <v>1</v>
      </c>
      <c r="E763" s="14">
        <v>5</v>
      </c>
      <c r="F763" s="14">
        <v>1</v>
      </c>
      <c r="G763" s="14">
        <v>0</v>
      </c>
      <c r="H763" s="14">
        <v>50</v>
      </c>
      <c r="I763" s="24">
        <v>105</v>
      </c>
      <c r="J763" s="14" t="s">
        <v>301</v>
      </c>
      <c r="K763" s="14">
        <v>0</v>
      </c>
      <c r="L763" s="14"/>
      <c r="M763" s="14">
        <v>2</v>
      </c>
    </row>
    <row r="764" spans="2:13" x14ac:dyDescent="0.3">
      <c r="B764" s="14">
        <v>14</v>
      </c>
      <c r="C764" s="14">
        <v>5</v>
      </c>
      <c r="D764" s="14">
        <f t="shared" si="60"/>
        <v>0</v>
      </c>
      <c r="E764" s="14">
        <v>5</v>
      </c>
      <c r="F764" s="14">
        <v>1</v>
      </c>
      <c r="G764" s="14">
        <v>0</v>
      </c>
      <c r="H764" s="14" t="s">
        <v>66</v>
      </c>
      <c r="I764" s="24">
        <v>135</v>
      </c>
      <c r="J764" s="14" t="s">
        <v>301</v>
      </c>
      <c r="K764" s="14">
        <v>1</v>
      </c>
      <c r="L764" s="14"/>
      <c r="M764" s="14">
        <v>1</v>
      </c>
    </row>
    <row r="765" spans="2:13" x14ac:dyDescent="0.3">
      <c r="B765" s="14">
        <v>15</v>
      </c>
      <c r="C765" s="14">
        <v>4</v>
      </c>
      <c r="D765" s="14">
        <f t="shared" si="60"/>
        <v>2</v>
      </c>
      <c r="E765" s="14">
        <v>6</v>
      </c>
      <c r="F765" s="14">
        <v>1</v>
      </c>
      <c r="G765" s="14">
        <v>0</v>
      </c>
      <c r="H765" s="14">
        <v>55</v>
      </c>
      <c r="I765" s="24">
        <v>103</v>
      </c>
      <c r="J765" s="14" t="s">
        <v>301</v>
      </c>
      <c r="K765" s="14">
        <v>0</v>
      </c>
      <c r="L765" s="14"/>
      <c r="M765" s="14">
        <v>2</v>
      </c>
    </row>
    <row r="766" spans="2:13" x14ac:dyDescent="0.3">
      <c r="B766" s="14">
        <v>16</v>
      </c>
      <c r="C766" s="14">
        <v>3</v>
      </c>
      <c r="D766" s="14">
        <f t="shared" si="60"/>
        <v>1</v>
      </c>
      <c r="E766" s="14">
        <v>4</v>
      </c>
      <c r="F766" s="14"/>
      <c r="G766" s="14">
        <v>0</v>
      </c>
      <c r="H766" s="14">
        <v>50</v>
      </c>
      <c r="I766" s="24">
        <v>122</v>
      </c>
      <c r="J766" s="14" t="s">
        <v>301</v>
      </c>
      <c r="K766" s="14">
        <v>0</v>
      </c>
      <c r="L766" s="14"/>
      <c r="M766" s="14">
        <v>2</v>
      </c>
    </row>
    <row r="767" spans="2:13" x14ac:dyDescent="0.3">
      <c r="B767" s="14">
        <v>17</v>
      </c>
      <c r="C767" s="14">
        <v>5</v>
      </c>
      <c r="D767" s="14">
        <f t="shared" si="60"/>
        <v>0</v>
      </c>
      <c r="E767" s="14">
        <v>5</v>
      </c>
      <c r="F767" s="14">
        <v>1</v>
      </c>
      <c r="G767" s="14">
        <v>1</v>
      </c>
      <c r="H767" s="14">
        <v>60</v>
      </c>
      <c r="I767" s="24">
        <v>15</v>
      </c>
      <c r="J767" s="14" t="s">
        <v>299</v>
      </c>
      <c r="K767" s="14"/>
      <c r="L767" s="14"/>
      <c r="M767" s="14">
        <v>2</v>
      </c>
    </row>
    <row r="768" spans="2:13" x14ac:dyDescent="0.3">
      <c r="B768" s="14">
        <v>18</v>
      </c>
      <c r="C768" s="14">
        <v>4</v>
      </c>
      <c r="D768" s="14">
        <f t="shared" si="60"/>
        <v>2</v>
      </c>
      <c r="E768" s="14">
        <v>6</v>
      </c>
      <c r="F768" s="14">
        <v>0</v>
      </c>
      <c r="G768" s="14">
        <v>0</v>
      </c>
      <c r="H768" s="14" t="s">
        <v>66</v>
      </c>
      <c r="I768" s="24">
        <v>141</v>
      </c>
      <c r="J768" s="14" t="s">
        <v>299</v>
      </c>
      <c r="K768" s="14"/>
      <c r="L768" s="14"/>
      <c r="M768" s="14">
        <v>2</v>
      </c>
    </row>
    <row r="769" spans="2:13" x14ac:dyDescent="0.3">
      <c r="C769" s="11">
        <f t="shared" ref="C769:G769" si="61">SUM(C751:C768)</f>
        <v>72</v>
      </c>
      <c r="D769" s="11">
        <f t="shared" si="61"/>
        <v>12</v>
      </c>
      <c r="E769" s="11">
        <f t="shared" si="61"/>
        <v>84</v>
      </c>
      <c r="F769" s="11">
        <f t="shared" si="61"/>
        <v>10</v>
      </c>
      <c r="G769" s="11">
        <f t="shared" si="61"/>
        <v>8</v>
      </c>
      <c r="H769" s="11"/>
      <c r="I769" s="11"/>
      <c r="J769" s="11"/>
      <c r="K769" s="30">
        <f>SUM(K751:K768)/COUNTA(K751:K768)</f>
        <v>0.25</v>
      </c>
      <c r="L769" s="30">
        <f>SUM(L751:L768)/COUNTA(L751:L768)</f>
        <v>0</v>
      </c>
      <c r="M769" s="16">
        <f>AVERAGE(M751:M768)</f>
        <v>2</v>
      </c>
    </row>
    <row r="772" spans="2:13" x14ac:dyDescent="0.3">
      <c r="B772" t="s">
        <v>297</v>
      </c>
    </row>
    <row r="773" spans="2:13" x14ac:dyDescent="0.3">
      <c r="B773" s="20">
        <v>45753</v>
      </c>
      <c r="C773" s="12" t="s">
        <v>25</v>
      </c>
      <c r="D773" s="17" t="s">
        <v>27</v>
      </c>
      <c r="E773" s="12">
        <v>74</v>
      </c>
      <c r="F773" s="12">
        <v>12</v>
      </c>
      <c r="G773" s="12">
        <v>12</v>
      </c>
      <c r="H773" s="12" t="s">
        <v>263</v>
      </c>
      <c r="I773" s="12" t="s">
        <v>264</v>
      </c>
      <c r="J773" s="12"/>
      <c r="K773" s="13">
        <v>0.75</v>
      </c>
      <c r="L773" s="13">
        <v>0.5</v>
      </c>
      <c r="M773" s="12" t="s">
        <v>42</v>
      </c>
    </row>
    <row r="774" spans="2:13" x14ac:dyDescent="0.3">
      <c r="B774" s="11" t="s">
        <v>2</v>
      </c>
      <c r="C774" s="11" t="s">
        <v>1</v>
      </c>
      <c r="D774" s="11" t="s">
        <v>24</v>
      </c>
      <c r="E774" s="11" t="s">
        <v>23</v>
      </c>
      <c r="F774" s="11" t="s">
        <v>39</v>
      </c>
      <c r="G774" s="11" t="s">
        <v>19</v>
      </c>
      <c r="H774" s="114" t="s">
        <v>28</v>
      </c>
      <c r="I774" s="114"/>
      <c r="J774" s="11" t="s">
        <v>262</v>
      </c>
      <c r="K774" s="11" t="s">
        <v>20</v>
      </c>
      <c r="L774" s="11" t="s">
        <v>21</v>
      </c>
      <c r="M774" s="11" t="s">
        <v>22</v>
      </c>
    </row>
    <row r="775" spans="2:13" x14ac:dyDescent="0.3">
      <c r="B775" s="14">
        <v>1</v>
      </c>
      <c r="C775" s="14">
        <v>5</v>
      </c>
      <c r="D775" s="14">
        <f t="shared" ref="D775:D782" si="62">E775-C775</f>
        <v>1</v>
      </c>
      <c r="E775" s="14">
        <v>6</v>
      </c>
      <c r="F775" s="14">
        <v>0</v>
      </c>
      <c r="G775" s="14">
        <v>0</v>
      </c>
      <c r="H775" s="14" t="s">
        <v>285</v>
      </c>
      <c r="I775" s="24">
        <v>170</v>
      </c>
      <c r="J775" s="14" t="s">
        <v>299</v>
      </c>
      <c r="K775" s="14"/>
      <c r="L775" s="14"/>
      <c r="M775" s="14">
        <v>2</v>
      </c>
    </row>
    <row r="776" spans="2:13" x14ac:dyDescent="0.3">
      <c r="B776" s="14">
        <v>2</v>
      </c>
      <c r="C776" s="14">
        <v>4</v>
      </c>
      <c r="D776" s="14">
        <f t="shared" si="62"/>
        <v>1</v>
      </c>
      <c r="E776" s="14">
        <v>5</v>
      </c>
      <c r="F776" s="14">
        <v>1</v>
      </c>
      <c r="G776" s="14">
        <v>0</v>
      </c>
      <c r="H776" s="14" t="s">
        <v>285</v>
      </c>
      <c r="I776" s="24">
        <v>165</v>
      </c>
      <c r="J776" s="14" t="s">
        <v>298</v>
      </c>
      <c r="K776" s="14">
        <v>0</v>
      </c>
      <c r="L776" s="14"/>
      <c r="M776" s="14">
        <v>2</v>
      </c>
    </row>
    <row r="777" spans="2:13" x14ac:dyDescent="0.3">
      <c r="B777" s="14">
        <v>3</v>
      </c>
      <c r="C777" s="14">
        <v>4</v>
      </c>
      <c r="D777" s="14">
        <f t="shared" si="62"/>
        <v>0</v>
      </c>
      <c r="E777" s="14">
        <v>4</v>
      </c>
      <c r="F777" s="14">
        <v>1</v>
      </c>
      <c r="G777" s="14">
        <v>0</v>
      </c>
      <c r="H777" s="14">
        <v>55</v>
      </c>
      <c r="I777" s="24">
        <v>52</v>
      </c>
      <c r="J777" s="14" t="s">
        <v>303</v>
      </c>
      <c r="K777" s="14">
        <v>1</v>
      </c>
      <c r="L777" s="14"/>
      <c r="M777" s="14">
        <v>1</v>
      </c>
    </row>
    <row r="778" spans="2:13" x14ac:dyDescent="0.3">
      <c r="B778" s="14">
        <v>4</v>
      </c>
      <c r="C778" s="14">
        <v>5</v>
      </c>
      <c r="D778" s="14">
        <f t="shared" si="62"/>
        <v>1</v>
      </c>
      <c r="E778" s="14">
        <v>6</v>
      </c>
      <c r="F778" s="14">
        <v>1</v>
      </c>
      <c r="G778" s="14">
        <v>0</v>
      </c>
      <c r="H778" s="14" t="s">
        <v>287</v>
      </c>
      <c r="I778" s="24">
        <v>160</v>
      </c>
      <c r="J778" s="14" t="s">
        <v>301</v>
      </c>
      <c r="K778" s="14"/>
      <c r="L778" s="14">
        <v>0</v>
      </c>
      <c r="M778" s="14">
        <v>2</v>
      </c>
    </row>
    <row r="779" spans="2:13" x14ac:dyDescent="0.3">
      <c r="B779" s="14">
        <v>5</v>
      </c>
      <c r="C779" s="14">
        <v>3</v>
      </c>
      <c r="D779" s="14">
        <f t="shared" si="62"/>
        <v>0</v>
      </c>
      <c r="E779" s="14">
        <v>3</v>
      </c>
      <c r="F779" s="14"/>
      <c r="G779" s="14">
        <v>1</v>
      </c>
      <c r="H779" s="14" t="s">
        <v>286</v>
      </c>
      <c r="I779" s="24">
        <v>175</v>
      </c>
      <c r="J779" s="1" t="s">
        <v>299</v>
      </c>
      <c r="K779" s="14"/>
      <c r="L779" s="14"/>
      <c r="M779" s="14">
        <v>2</v>
      </c>
    </row>
    <row r="780" spans="2:13" x14ac:dyDescent="0.3">
      <c r="B780" s="14">
        <v>6</v>
      </c>
      <c r="C780" s="14">
        <v>4</v>
      </c>
      <c r="D780" s="14">
        <f t="shared" si="62"/>
        <v>1</v>
      </c>
      <c r="E780" s="14">
        <v>5</v>
      </c>
      <c r="F780" s="14">
        <v>1</v>
      </c>
      <c r="G780" s="14">
        <v>0</v>
      </c>
      <c r="H780" s="14" t="s">
        <v>287</v>
      </c>
      <c r="I780" s="24">
        <v>167</v>
      </c>
      <c r="J780" s="14" t="s">
        <v>301</v>
      </c>
      <c r="K780" s="14"/>
      <c r="L780" s="14">
        <v>0</v>
      </c>
      <c r="M780" s="14">
        <v>2</v>
      </c>
    </row>
    <row r="781" spans="2:13" x14ac:dyDescent="0.3">
      <c r="B781" s="14">
        <v>7</v>
      </c>
      <c r="C781" s="14">
        <v>4</v>
      </c>
      <c r="D781" s="14">
        <f t="shared" si="62"/>
        <v>0</v>
      </c>
      <c r="E781" s="14">
        <v>4</v>
      </c>
      <c r="F781" s="14">
        <v>0</v>
      </c>
      <c r="G781" s="14">
        <v>0</v>
      </c>
      <c r="H781" s="14">
        <v>60</v>
      </c>
      <c r="I781" s="24">
        <v>75</v>
      </c>
      <c r="J781" s="14" t="s">
        <v>299</v>
      </c>
      <c r="K781" s="14">
        <v>1</v>
      </c>
      <c r="L781" s="14"/>
      <c r="M781" s="14">
        <v>1</v>
      </c>
    </row>
    <row r="782" spans="2:13" x14ac:dyDescent="0.3">
      <c r="B782" s="14">
        <v>8</v>
      </c>
      <c r="C782" s="14">
        <v>3</v>
      </c>
      <c r="D782" s="14">
        <f t="shared" si="62"/>
        <v>0</v>
      </c>
      <c r="E782" s="14">
        <v>3</v>
      </c>
      <c r="F782" s="14"/>
      <c r="G782" s="14">
        <v>1</v>
      </c>
      <c r="H782" s="14" t="s">
        <v>288</v>
      </c>
      <c r="I782" s="24">
        <v>189</v>
      </c>
      <c r="J782" s="14" t="s">
        <v>299</v>
      </c>
      <c r="K782" s="14"/>
      <c r="L782" s="14"/>
      <c r="M782" s="14">
        <v>2</v>
      </c>
    </row>
    <row r="783" spans="2:13" x14ac:dyDescent="0.3">
      <c r="B783" s="14">
        <v>9</v>
      </c>
      <c r="C783" s="14">
        <v>4</v>
      </c>
      <c r="D783" s="14">
        <f>E783-C783</f>
        <v>0</v>
      </c>
      <c r="E783" s="14">
        <v>4</v>
      </c>
      <c r="F783" s="14">
        <v>1</v>
      </c>
      <c r="G783" s="14">
        <v>1</v>
      </c>
      <c r="H783" s="14" t="s">
        <v>284</v>
      </c>
      <c r="I783" s="24">
        <v>141</v>
      </c>
      <c r="J783" s="14" t="s">
        <v>299</v>
      </c>
      <c r="K783" s="14"/>
      <c r="L783" s="14"/>
      <c r="M783" s="14">
        <v>2</v>
      </c>
    </row>
    <row r="784" spans="2:13" x14ac:dyDescent="0.3">
      <c r="B784" s="14">
        <v>10</v>
      </c>
      <c r="C784" s="14">
        <v>4</v>
      </c>
      <c r="D784" s="14">
        <f t="shared" ref="D784:D792" si="63">E784-C784</f>
        <v>0</v>
      </c>
      <c r="E784" s="14">
        <v>4</v>
      </c>
      <c r="F784" s="14">
        <v>1</v>
      </c>
      <c r="G784" s="14">
        <v>1</v>
      </c>
      <c r="H784" s="14" t="s">
        <v>302</v>
      </c>
      <c r="I784" s="24">
        <v>213</v>
      </c>
      <c r="J784" s="14" t="s">
        <v>299</v>
      </c>
      <c r="K784" s="14"/>
      <c r="L784" s="14"/>
      <c r="M784" s="14">
        <v>2</v>
      </c>
    </row>
    <row r="785" spans="2:13" x14ac:dyDescent="0.3">
      <c r="B785" s="14">
        <v>11</v>
      </c>
      <c r="C785" s="14">
        <v>3</v>
      </c>
      <c r="D785" s="14">
        <f>E785-C785</f>
        <v>0</v>
      </c>
      <c r="E785" s="14">
        <v>3</v>
      </c>
      <c r="F785" s="14"/>
      <c r="G785" s="14">
        <v>1</v>
      </c>
      <c r="H785" s="14" t="s">
        <v>284</v>
      </c>
      <c r="I785" s="24">
        <v>148</v>
      </c>
      <c r="J785" s="14" t="s">
        <v>299</v>
      </c>
      <c r="K785" s="14"/>
      <c r="L785" s="14"/>
      <c r="M785" s="14">
        <v>2</v>
      </c>
    </row>
    <row r="786" spans="2:13" x14ac:dyDescent="0.3">
      <c r="B786" s="14">
        <v>12</v>
      </c>
      <c r="C786" s="14">
        <v>4</v>
      </c>
      <c r="D786" s="14">
        <f t="shared" si="63"/>
        <v>-1</v>
      </c>
      <c r="E786" s="14">
        <v>3</v>
      </c>
      <c r="F786" s="14">
        <v>1</v>
      </c>
      <c r="G786" s="14">
        <v>1</v>
      </c>
      <c r="H786" s="14">
        <v>50</v>
      </c>
      <c r="I786" s="24">
        <v>101</v>
      </c>
      <c r="J786" s="14" t="s">
        <v>299</v>
      </c>
      <c r="K786" s="14"/>
      <c r="L786" s="14"/>
      <c r="M786" s="14">
        <v>1</v>
      </c>
    </row>
    <row r="787" spans="2:13" x14ac:dyDescent="0.3">
      <c r="B787" s="14">
        <v>13</v>
      </c>
      <c r="C787" s="14">
        <v>4</v>
      </c>
      <c r="D787" s="14">
        <f t="shared" si="63"/>
        <v>2</v>
      </c>
      <c r="E787" s="14">
        <v>6</v>
      </c>
      <c r="F787" s="14">
        <v>0</v>
      </c>
      <c r="G787" s="14">
        <v>0</v>
      </c>
      <c r="H787" s="14">
        <v>50</v>
      </c>
      <c r="I787" s="24">
        <v>110</v>
      </c>
      <c r="J787" s="14" t="s">
        <v>299</v>
      </c>
      <c r="K787" s="14"/>
      <c r="L787" s="14"/>
      <c r="M787" s="14">
        <v>2</v>
      </c>
    </row>
    <row r="788" spans="2:13" x14ac:dyDescent="0.3">
      <c r="B788" s="14">
        <v>14</v>
      </c>
      <c r="C788" s="14">
        <v>5</v>
      </c>
      <c r="D788" s="14">
        <f t="shared" si="63"/>
        <v>1</v>
      </c>
      <c r="E788" s="14">
        <v>6</v>
      </c>
      <c r="F788" s="14">
        <v>1</v>
      </c>
      <c r="G788" s="14">
        <v>0</v>
      </c>
      <c r="H788" s="14" t="s">
        <v>302</v>
      </c>
      <c r="I788" s="24">
        <v>218</v>
      </c>
      <c r="J788" s="14" t="s">
        <v>298</v>
      </c>
      <c r="K788" s="14"/>
      <c r="L788" s="14">
        <v>0</v>
      </c>
      <c r="M788" s="14">
        <v>2</v>
      </c>
    </row>
    <row r="789" spans="2:13" x14ac:dyDescent="0.3">
      <c r="B789" s="14">
        <v>15</v>
      </c>
      <c r="C789" s="14">
        <v>4</v>
      </c>
      <c r="D789" s="14">
        <f t="shared" si="63"/>
        <v>-1</v>
      </c>
      <c r="E789" s="14">
        <v>3</v>
      </c>
      <c r="F789" s="14">
        <v>1</v>
      </c>
      <c r="G789" s="14">
        <v>1</v>
      </c>
      <c r="H789" s="14">
        <v>50</v>
      </c>
      <c r="I789" s="24">
        <v>100</v>
      </c>
      <c r="J789" s="14" t="s">
        <v>299</v>
      </c>
      <c r="K789" s="14"/>
      <c r="L789" s="14"/>
      <c r="M789" s="14">
        <v>1</v>
      </c>
    </row>
    <row r="790" spans="2:13" x14ac:dyDescent="0.3">
      <c r="B790" s="14">
        <v>16</v>
      </c>
      <c r="C790" s="14">
        <v>3</v>
      </c>
      <c r="D790" s="14">
        <f t="shared" si="63"/>
        <v>0</v>
      </c>
      <c r="E790" s="14">
        <v>3</v>
      </c>
      <c r="F790" s="14"/>
      <c r="G790" s="14">
        <v>1</v>
      </c>
      <c r="H790" s="14" t="s">
        <v>284</v>
      </c>
      <c r="I790" s="24">
        <v>135</v>
      </c>
      <c r="J790" s="14" t="s">
        <v>299</v>
      </c>
      <c r="K790" s="14"/>
      <c r="L790" s="14"/>
      <c r="M790" s="14">
        <v>2</v>
      </c>
    </row>
    <row r="791" spans="2:13" x14ac:dyDescent="0.3">
      <c r="B791" s="14">
        <v>17</v>
      </c>
      <c r="C791" s="14">
        <v>5</v>
      </c>
      <c r="D791" s="14">
        <f t="shared" si="63"/>
        <v>1</v>
      </c>
      <c r="E791" s="14">
        <v>6</v>
      </c>
      <c r="F791" s="14">
        <v>0</v>
      </c>
      <c r="G791" s="14">
        <v>0</v>
      </c>
      <c r="H791" s="14" t="s">
        <v>287</v>
      </c>
      <c r="I791" s="24">
        <v>157</v>
      </c>
      <c r="J791" s="14" t="s">
        <v>299</v>
      </c>
      <c r="K791" s="14"/>
      <c r="L791" s="14"/>
      <c r="M791" s="14">
        <v>2</v>
      </c>
    </row>
    <row r="792" spans="2:13" x14ac:dyDescent="0.3">
      <c r="B792" s="14">
        <v>18</v>
      </c>
      <c r="C792" s="14">
        <v>4</v>
      </c>
      <c r="D792" s="14">
        <f t="shared" si="63"/>
        <v>0</v>
      </c>
      <c r="E792" s="14">
        <v>4</v>
      </c>
      <c r="F792" s="14">
        <v>1</v>
      </c>
      <c r="G792" s="14">
        <v>1</v>
      </c>
      <c r="H792" s="14">
        <v>50</v>
      </c>
      <c r="I792" s="24">
        <v>120</v>
      </c>
      <c r="J792" s="14" t="s">
        <v>299</v>
      </c>
      <c r="K792" s="14"/>
      <c r="L792" s="14"/>
      <c r="M792" s="14">
        <v>2</v>
      </c>
    </row>
    <row r="793" spans="2:13" x14ac:dyDescent="0.3">
      <c r="C793" s="11">
        <f t="shared" ref="C793:G793" si="64">SUM(C775:C792)</f>
        <v>72</v>
      </c>
      <c r="D793" s="11">
        <f t="shared" si="64"/>
        <v>6</v>
      </c>
      <c r="E793" s="11">
        <f t="shared" si="64"/>
        <v>78</v>
      </c>
      <c r="F793" s="11">
        <f t="shared" si="64"/>
        <v>10</v>
      </c>
      <c r="G793" s="11">
        <f t="shared" si="64"/>
        <v>9</v>
      </c>
      <c r="H793" s="11"/>
      <c r="I793" s="11"/>
      <c r="J793" s="11"/>
      <c r="K793" s="30">
        <f>SUM(K775:K792)/COUNTA(K775:K792)</f>
        <v>0.66666666666666663</v>
      </c>
      <c r="L793" s="30">
        <f>SUM(L775:L792)/COUNTA(L775:L792)</f>
        <v>0</v>
      </c>
      <c r="M793" s="16">
        <f>AVERAGE(M775:M792)</f>
        <v>1.7777777777777777</v>
      </c>
    </row>
  </sheetData>
  <mergeCells count="3">
    <mergeCell ref="H726:I726"/>
    <mergeCell ref="H750:I750"/>
    <mergeCell ref="H774:I774"/>
  </mergeCells>
  <conditionalFormatting sqref="D5:D22">
    <cfRule type="cellIs" dxfId="107" priority="136" operator="lessThan">
      <formula>0</formula>
    </cfRule>
    <cfRule type="cellIs" priority="137" operator="equal">
      <formula>0</formula>
    </cfRule>
    <cfRule type="cellIs" dxfId="106" priority="138" operator="greaterThan">
      <formula>0</formula>
    </cfRule>
  </conditionalFormatting>
  <conditionalFormatting sqref="D28:D45">
    <cfRule type="cellIs" dxfId="105" priority="132" operator="lessThan">
      <formula>0</formula>
    </cfRule>
    <cfRule type="cellIs" priority="133" operator="equal">
      <formula>0</formula>
    </cfRule>
    <cfRule type="cellIs" dxfId="104" priority="134" operator="greaterThan">
      <formula>0</formula>
    </cfRule>
  </conditionalFormatting>
  <conditionalFormatting sqref="D51:D68">
    <cfRule type="cellIs" dxfId="103" priority="128" operator="lessThan">
      <formula>0</formula>
    </cfRule>
    <cfRule type="cellIs" priority="129" operator="equal">
      <formula>0</formula>
    </cfRule>
    <cfRule type="cellIs" dxfId="102" priority="130" operator="greaterThan">
      <formula>0</formula>
    </cfRule>
  </conditionalFormatting>
  <conditionalFormatting sqref="D74:D91">
    <cfRule type="cellIs" dxfId="101" priority="124" operator="lessThan">
      <formula>0</formula>
    </cfRule>
    <cfRule type="cellIs" priority="125" operator="equal">
      <formula>0</formula>
    </cfRule>
    <cfRule type="cellIs" dxfId="100" priority="126" operator="greaterThan">
      <formula>0</formula>
    </cfRule>
  </conditionalFormatting>
  <conditionalFormatting sqref="D97:D114">
    <cfRule type="cellIs" dxfId="99" priority="120" operator="lessThan">
      <formula>0</formula>
    </cfRule>
    <cfRule type="cellIs" priority="121" operator="equal">
      <formula>0</formula>
    </cfRule>
    <cfRule type="cellIs" dxfId="98" priority="122" operator="greaterThan">
      <formula>0</formula>
    </cfRule>
  </conditionalFormatting>
  <conditionalFormatting sqref="D120:D137">
    <cfRule type="cellIs" dxfId="97" priority="116" operator="lessThan">
      <formula>0</formula>
    </cfRule>
    <cfRule type="cellIs" priority="117" operator="equal">
      <formula>0</formula>
    </cfRule>
    <cfRule type="cellIs" dxfId="96" priority="118" operator="greaterThan">
      <formula>0</formula>
    </cfRule>
  </conditionalFormatting>
  <conditionalFormatting sqref="D143:D160">
    <cfRule type="cellIs" dxfId="95" priority="112" operator="lessThan">
      <formula>0</formula>
    </cfRule>
    <cfRule type="cellIs" priority="113" operator="equal">
      <formula>0</formula>
    </cfRule>
    <cfRule type="cellIs" dxfId="94" priority="114" operator="greaterThan">
      <formula>0</formula>
    </cfRule>
  </conditionalFormatting>
  <conditionalFormatting sqref="D166:D183">
    <cfRule type="cellIs" dxfId="93" priority="108" operator="lessThan">
      <formula>0</formula>
    </cfRule>
    <cfRule type="cellIs" priority="109" operator="equal">
      <formula>0</formula>
    </cfRule>
    <cfRule type="cellIs" dxfId="92" priority="110" operator="greaterThan">
      <formula>0</formula>
    </cfRule>
  </conditionalFormatting>
  <conditionalFormatting sqref="D189:D206">
    <cfRule type="cellIs" dxfId="91" priority="104" operator="lessThan">
      <formula>0</formula>
    </cfRule>
    <cfRule type="cellIs" priority="105" operator="equal">
      <formula>0</formula>
    </cfRule>
    <cfRule type="cellIs" dxfId="90" priority="106" operator="greaterThan">
      <formula>0</formula>
    </cfRule>
  </conditionalFormatting>
  <conditionalFormatting sqref="D212:D229">
    <cfRule type="cellIs" dxfId="89" priority="100" operator="lessThan">
      <formula>0</formula>
    </cfRule>
    <cfRule type="cellIs" priority="101" operator="equal">
      <formula>0</formula>
    </cfRule>
    <cfRule type="cellIs" dxfId="88" priority="102" operator="greaterThan">
      <formula>0</formula>
    </cfRule>
  </conditionalFormatting>
  <conditionalFormatting sqref="D235:D252">
    <cfRule type="cellIs" dxfId="87" priority="96" operator="lessThan">
      <formula>0</formula>
    </cfRule>
    <cfRule type="cellIs" priority="97" operator="equal">
      <formula>0</formula>
    </cfRule>
    <cfRule type="cellIs" dxfId="86" priority="98" operator="greaterThan">
      <formula>0</formula>
    </cfRule>
  </conditionalFormatting>
  <conditionalFormatting sqref="D258:D275">
    <cfRule type="cellIs" dxfId="85" priority="92" operator="lessThan">
      <formula>0</formula>
    </cfRule>
    <cfRule type="cellIs" priority="93" operator="equal">
      <formula>0</formula>
    </cfRule>
    <cfRule type="cellIs" dxfId="84" priority="94" operator="greaterThan">
      <formula>0</formula>
    </cfRule>
  </conditionalFormatting>
  <conditionalFormatting sqref="D281:D298">
    <cfRule type="cellIs" dxfId="83" priority="88" operator="lessThan">
      <formula>0</formula>
    </cfRule>
    <cfRule type="cellIs" priority="89" operator="equal">
      <formula>0</formula>
    </cfRule>
    <cfRule type="cellIs" dxfId="82" priority="90" operator="greaterThan">
      <formula>0</formula>
    </cfRule>
  </conditionalFormatting>
  <conditionalFormatting sqref="D304:D321">
    <cfRule type="cellIs" dxfId="81" priority="84" operator="lessThan">
      <formula>0</formula>
    </cfRule>
    <cfRule type="cellIs" priority="85" operator="equal">
      <formula>0</formula>
    </cfRule>
    <cfRule type="cellIs" dxfId="80" priority="86" operator="greaterThan">
      <formula>0</formula>
    </cfRule>
  </conditionalFormatting>
  <conditionalFormatting sqref="D327:D344">
    <cfRule type="cellIs" dxfId="79" priority="72" operator="lessThan">
      <formula>0</formula>
    </cfRule>
    <cfRule type="cellIs" priority="73" operator="equal">
      <formula>0</formula>
    </cfRule>
    <cfRule type="cellIs" dxfId="78" priority="74" operator="greaterThan">
      <formula>0</formula>
    </cfRule>
  </conditionalFormatting>
  <conditionalFormatting sqref="D350:D367">
    <cfRule type="cellIs" dxfId="77" priority="68" operator="lessThan">
      <formula>0</formula>
    </cfRule>
    <cfRule type="cellIs" priority="69" operator="equal">
      <formula>0</formula>
    </cfRule>
    <cfRule type="cellIs" dxfId="76" priority="70" operator="greaterThan">
      <formula>0</formula>
    </cfRule>
  </conditionalFormatting>
  <conditionalFormatting sqref="D373:D390">
    <cfRule type="cellIs" dxfId="75" priority="80" operator="lessThan">
      <formula>0</formula>
    </cfRule>
    <cfRule type="cellIs" priority="81" operator="equal">
      <formula>0</formula>
    </cfRule>
    <cfRule type="cellIs" dxfId="74" priority="82" operator="greaterThan">
      <formula>0</formula>
    </cfRule>
  </conditionalFormatting>
  <conditionalFormatting sqref="D396:D413">
    <cfRule type="cellIs" dxfId="73" priority="76" operator="lessThan">
      <formula>0</formula>
    </cfRule>
    <cfRule type="cellIs" priority="77" operator="equal">
      <formula>0</formula>
    </cfRule>
    <cfRule type="cellIs" dxfId="72" priority="78" operator="greaterThan">
      <formula>0</formula>
    </cfRule>
  </conditionalFormatting>
  <conditionalFormatting sqref="D419:D436">
    <cfRule type="cellIs" dxfId="71" priority="64" operator="lessThan">
      <formula>0</formula>
    </cfRule>
    <cfRule type="cellIs" priority="65" operator="equal">
      <formula>0</formula>
    </cfRule>
    <cfRule type="cellIs" dxfId="70" priority="66" operator="greaterThan">
      <formula>0</formula>
    </cfRule>
  </conditionalFormatting>
  <conditionalFormatting sqref="D442:D459">
    <cfRule type="cellIs" dxfId="69" priority="60" operator="lessThan">
      <formula>0</formula>
    </cfRule>
    <cfRule type="cellIs" priority="61" operator="equal">
      <formula>0</formula>
    </cfRule>
    <cfRule type="cellIs" dxfId="68" priority="62" operator="greaterThan">
      <formula>0</formula>
    </cfRule>
  </conditionalFormatting>
  <conditionalFormatting sqref="D465:D482">
    <cfRule type="cellIs" dxfId="67" priority="56" operator="lessThan">
      <formula>0</formula>
    </cfRule>
    <cfRule type="cellIs" priority="57" operator="equal">
      <formula>0</formula>
    </cfRule>
    <cfRule type="cellIs" dxfId="66" priority="58" operator="greaterThan">
      <formula>0</formula>
    </cfRule>
  </conditionalFormatting>
  <conditionalFormatting sqref="D488:D505">
    <cfRule type="cellIs" dxfId="65" priority="52" operator="lessThan">
      <formula>0</formula>
    </cfRule>
    <cfRule type="cellIs" priority="53" operator="equal">
      <formula>0</formula>
    </cfRule>
    <cfRule type="cellIs" dxfId="64" priority="54" operator="greaterThan">
      <formula>0</formula>
    </cfRule>
  </conditionalFormatting>
  <conditionalFormatting sqref="D511:D528">
    <cfRule type="cellIs" dxfId="63" priority="48" operator="lessThan">
      <formula>0</formula>
    </cfRule>
    <cfRule type="cellIs" priority="49" operator="equal">
      <formula>0</formula>
    </cfRule>
    <cfRule type="cellIs" dxfId="62" priority="50" operator="greaterThan">
      <formula>0</formula>
    </cfRule>
  </conditionalFormatting>
  <conditionalFormatting sqref="D535:D552">
    <cfRule type="cellIs" dxfId="61" priority="44" operator="lessThan">
      <formula>0</formula>
    </cfRule>
    <cfRule type="cellIs" priority="45" operator="equal">
      <formula>0</formula>
    </cfRule>
    <cfRule type="cellIs" dxfId="60" priority="46" operator="greaterThan">
      <formula>0</formula>
    </cfRule>
  </conditionalFormatting>
  <conditionalFormatting sqref="D559:D576">
    <cfRule type="cellIs" dxfId="59" priority="40" operator="lessThan">
      <formula>0</formula>
    </cfRule>
    <cfRule type="cellIs" priority="41" operator="equal">
      <formula>0</formula>
    </cfRule>
    <cfRule type="cellIs" dxfId="58" priority="42" operator="greaterThan">
      <formula>0</formula>
    </cfRule>
  </conditionalFormatting>
  <conditionalFormatting sqref="D583:D600">
    <cfRule type="cellIs" dxfId="57" priority="36" operator="lessThan">
      <formula>0</formula>
    </cfRule>
    <cfRule type="cellIs" priority="37" operator="equal">
      <formula>0</formula>
    </cfRule>
    <cfRule type="cellIs" dxfId="56" priority="38" operator="greaterThan">
      <formula>0</formula>
    </cfRule>
  </conditionalFormatting>
  <conditionalFormatting sqref="D607:D624">
    <cfRule type="cellIs" dxfId="55" priority="32" operator="lessThan">
      <formula>0</formula>
    </cfRule>
    <cfRule type="cellIs" priority="33" operator="equal">
      <formula>0</formula>
    </cfRule>
    <cfRule type="cellIs" dxfId="54" priority="34" operator="greaterThan">
      <formula>0</formula>
    </cfRule>
  </conditionalFormatting>
  <conditionalFormatting sqref="D631:D648">
    <cfRule type="cellIs" dxfId="53" priority="28" operator="lessThan">
      <formula>0</formula>
    </cfRule>
    <cfRule type="cellIs" priority="29" operator="equal">
      <formula>0</formula>
    </cfRule>
    <cfRule type="cellIs" dxfId="52" priority="30" operator="greaterThan">
      <formula>0</formula>
    </cfRule>
  </conditionalFormatting>
  <conditionalFormatting sqref="D655:D672">
    <cfRule type="cellIs" dxfId="51" priority="24" operator="lessThan">
      <formula>0</formula>
    </cfRule>
    <cfRule type="cellIs" priority="25" operator="equal">
      <formula>0</formula>
    </cfRule>
    <cfRule type="cellIs" dxfId="50" priority="26" operator="greaterThan">
      <formula>0</formula>
    </cfRule>
  </conditionalFormatting>
  <conditionalFormatting sqref="D679:D696">
    <cfRule type="cellIs" dxfId="49" priority="20" operator="lessThan">
      <formula>0</formula>
    </cfRule>
    <cfRule type="cellIs" priority="21" operator="equal">
      <formula>0</formula>
    </cfRule>
    <cfRule type="cellIs" dxfId="48" priority="22" operator="greaterThan">
      <formula>0</formula>
    </cfRule>
  </conditionalFormatting>
  <conditionalFormatting sqref="D703:D720">
    <cfRule type="cellIs" dxfId="47" priority="16" operator="lessThan">
      <formula>0</formula>
    </cfRule>
    <cfRule type="cellIs" priority="17" operator="equal">
      <formula>0</formula>
    </cfRule>
    <cfRule type="cellIs" dxfId="46" priority="18" operator="greaterThan">
      <formula>0</formula>
    </cfRule>
  </conditionalFormatting>
  <conditionalFormatting sqref="D727:D744">
    <cfRule type="cellIs" dxfId="45" priority="12" operator="lessThan">
      <formula>0</formula>
    </cfRule>
    <cfRule type="cellIs" priority="13" operator="equal">
      <formula>0</formula>
    </cfRule>
    <cfRule type="cellIs" dxfId="44" priority="14" operator="greaterThan">
      <formula>0</formula>
    </cfRule>
  </conditionalFormatting>
  <conditionalFormatting sqref="D751:D768">
    <cfRule type="cellIs" dxfId="43" priority="1" operator="lessThan">
      <formula>0</formula>
    </cfRule>
    <cfRule type="cellIs" dxfId="42" priority="2" operator="greaterThan">
      <formula>0</formula>
    </cfRule>
  </conditionalFormatting>
  <conditionalFormatting sqref="D775:D792">
    <cfRule type="cellIs" dxfId="41" priority="4" operator="lessThan">
      <formula>0</formula>
    </cfRule>
    <cfRule type="cellIs" dxfId="40" priority="6" operator="greaterThan">
      <formula>0</formula>
    </cfRule>
  </conditionalFormatting>
  <conditionalFormatting sqref="G5:H22">
    <cfRule type="cellIs" dxfId="39" priority="135" operator="greaterThan">
      <formula>0</formula>
    </cfRule>
  </conditionalFormatting>
  <conditionalFormatting sqref="G28:H45">
    <cfRule type="cellIs" dxfId="38" priority="131" operator="greaterThan">
      <formula>0</formula>
    </cfRule>
  </conditionalFormatting>
  <conditionalFormatting sqref="G51:H68">
    <cfRule type="cellIs" dxfId="37" priority="127" operator="greaterThan">
      <formula>0</formula>
    </cfRule>
  </conditionalFormatting>
  <conditionalFormatting sqref="G74:H91">
    <cfRule type="cellIs" dxfId="36" priority="123" operator="greaterThan">
      <formula>0</formula>
    </cfRule>
  </conditionalFormatting>
  <conditionalFormatting sqref="G97:H114">
    <cfRule type="cellIs" dxfId="35" priority="119" operator="greaterThan">
      <formula>0</formula>
    </cfRule>
  </conditionalFormatting>
  <conditionalFormatting sqref="G727:H744">
    <cfRule type="cellIs" dxfId="34" priority="11" operator="greaterThan">
      <formula>0</formula>
    </cfRule>
  </conditionalFormatting>
  <conditionalFormatting sqref="G751:H768">
    <cfRule type="cellIs" dxfId="33" priority="7" operator="greaterThan">
      <formula>0</formula>
    </cfRule>
  </conditionalFormatting>
  <conditionalFormatting sqref="G775:H792">
    <cfRule type="cellIs" dxfId="32" priority="3" operator="greaterThan">
      <formula>0</formula>
    </cfRule>
  </conditionalFormatting>
  <conditionalFormatting sqref="I120:I137">
    <cfRule type="cellIs" dxfId="31" priority="115" operator="greaterThan">
      <formula>0</formula>
    </cfRule>
  </conditionalFormatting>
  <conditionalFormatting sqref="I143:I160">
    <cfRule type="cellIs" dxfId="30" priority="111" operator="greaterThan">
      <formula>0</formula>
    </cfRule>
  </conditionalFormatting>
  <conditionalFormatting sqref="I166:I183">
    <cfRule type="cellIs" dxfId="29" priority="107" operator="greaterThan">
      <formula>0</formula>
    </cfRule>
  </conditionalFormatting>
  <conditionalFormatting sqref="I189:I206">
    <cfRule type="cellIs" dxfId="28" priority="103" operator="greaterThan">
      <formula>0</formula>
    </cfRule>
  </conditionalFormatting>
  <conditionalFormatting sqref="I212:I229">
    <cfRule type="cellIs" dxfId="27" priority="99" operator="greaterThan">
      <formula>0</formula>
    </cfRule>
  </conditionalFormatting>
  <conditionalFormatting sqref="I235:I252">
    <cfRule type="cellIs" dxfId="26" priority="95" operator="greaterThan">
      <formula>0</formula>
    </cfRule>
  </conditionalFormatting>
  <conditionalFormatting sqref="I258:I275">
    <cfRule type="cellIs" dxfId="25" priority="91" operator="greaterThan">
      <formula>0</formula>
    </cfRule>
  </conditionalFormatting>
  <conditionalFormatting sqref="I281:I298">
    <cfRule type="cellIs" dxfId="24" priority="87" operator="greaterThan">
      <formula>0</formula>
    </cfRule>
  </conditionalFormatting>
  <conditionalFormatting sqref="I304:I321">
    <cfRule type="cellIs" dxfId="23" priority="83" operator="greaterThan">
      <formula>0</formula>
    </cfRule>
  </conditionalFormatting>
  <conditionalFormatting sqref="I327:I344">
    <cfRule type="cellIs" dxfId="22" priority="71" operator="greaterThan">
      <formula>0</formula>
    </cfRule>
  </conditionalFormatting>
  <conditionalFormatting sqref="I350:I367">
    <cfRule type="cellIs" dxfId="21" priority="67" operator="greaterThan">
      <formula>0</formula>
    </cfRule>
  </conditionalFormatting>
  <conditionalFormatting sqref="I373:I390">
    <cfRule type="cellIs" dxfId="20" priority="79" operator="greaterThan">
      <formula>0</formula>
    </cfRule>
  </conditionalFormatting>
  <conditionalFormatting sqref="I396:I413">
    <cfRule type="cellIs" dxfId="19" priority="75" operator="greaterThan">
      <formula>0</formula>
    </cfRule>
  </conditionalFormatting>
  <conditionalFormatting sqref="I419:I436">
    <cfRule type="cellIs" dxfId="18" priority="63" operator="greaterThan">
      <formula>0</formula>
    </cfRule>
  </conditionalFormatting>
  <conditionalFormatting sqref="I442:I459">
    <cfRule type="cellIs" dxfId="17" priority="59" operator="greaterThan">
      <formula>0</formula>
    </cfRule>
  </conditionalFormatting>
  <conditionalFormatting sqref="I465:I482">
    <cfRule type="cellIs" dxfId="16" priority="55" operator="greaterThan">
      <formula>0</formula>
    </cfRule>
  </conditionalFormatting>
  <conditionalFormatting sqref="I488:I505">
    <cfRule type="cellIs" dxfId="15" priority="51" operator="greaterThan">
      <formula>0</formula>
    </cfRule>
  </conditionalFormatting>
  <conditionalFormatting sqref="I511:I528">
    <cfRule type="cellIs" dxfId="14" priority="47" operator="greaterThan">
      <formula>0</formula>
    </cfRule>
  </conditionalFormatting>
  <conditionalFormatting sqref="I535:I552">
    <cfRule type="cellIs" dxfId="13" priority="43" operator="greaterThan">
      <formula>0</formula>
    </cfRule>
  </conditionalFormatting>
  <conditionalFormatting sqref="I559:I576">
    <cfRule type="cellIs" dxfId="12" priority="39" operator="greaterThan">
      <formula>0</formula>
    </cfRule>
  </conditionalFormatting>
  <conditionalFormatting sqref="I583:I600">
    <cfRule type="cellIs" dxfId="11" priority="35" operator="greaterThan">
      <formula>0</formula>
    </cfRule>
  </conditionalFormatting>
  <conditionalFormatting sqref="I607:I624">
    <cfRule type="cellIs" dxfId="10" priority="31" operator="greaterThan">
      <formula>0</formula>
    </cfRule>
  </conditionalFormatting>
  <conditionalFormatting sqref="I631:I648">
    <cfRule type="cellIs" dxfId="9" priority="27" operator="greaterThan">
      <formula>0</formula>
    </cfRule>
  </conditionalFormatting>
  <conditionalFormatting sqref="I655:I672">
    <cfRule type="cellIs" dxfId="8" priority="23" operator="greaterThan">
      <formula>0</formula>
    </cfRule>
  </conditionalFormatting>
  <conditionalFormatting sqref="I679:I696">
    <cfRule type="cellIs" dxfId="7" priority="19" operator="greaterThan">
      <formula>0</formula>
    </cfRule>
  </conditionalFormatting>
  <conditionalFormatting sqref="I703:I720">
    <cfRule type="cellIs" dxfId="6" priority="15" operator="greaterThan">
      <formula>0</formula>
    </cfRule>
  </conditionalFormatting>
  <pageMargins left="0.7" right="0.7" top="0.75" bottom="0.75" header="0.3" footer="0.3"/>
  <pageSetup scale="80" orientation="portrait" horizontalDpi="4294967293" r:id="rId1"/>
  <rowBreaks count="3" manualBreakCount="3">
    <brk id="47" max="11" man="1"/>
    <brk id="93" max="11" man="1"/>
    <brk id="57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2121-56C8-4D0C-8BAB-1948F46A36E2}">
  <dimension ref="A1:I18"/>
  <sheetViews>
    <sheetView workbookViewId="0">
      <selection activeCell="P16" sqref="P16"/>
    </sheetView>
  </sheetViews>
  <sheetFormatPr defaultRowHeight="14.4" x14ac:dyDescent="0.3"/>
  <sheetData>
    <row r="1" spans="1:9" x14ac:dyDescent="0.3">
      <c r="A1" t="s">
        <v>48</v>
      </c>
      <c r="B1" t="s">
        <v>84</v>
      </c>
      <c r="I1" t="s">
        <v>107</v>
      </c>
    </row>
    <row r="2" spans="1:9" x14ac:dyDescent="0.3">
      <c r="B2" t="s">
        <v>85</v>
      </c>
      <c r="I2" t="s">
        <v>106</v>
      </c>
    </row>
    <row r="3" spans="1:9" x14ac:dyDescent="0.3">
      <c r="B3" t="s">
        <v>86</v>
      </c>
      <c r="I3" t="s">
        <v>106</v>
      </c>
    </row>
    <row r="4" spans="1:9" x14ac:dyDescent="0.3">
      <c r="B4" t="s">
        <v>87</v>
      </c>
      <c r="I4" t="s">
        <v>104</v>
      </c>
    </row>
    <row r="5" spans="1:9" x14ac:dyDescent="0.3">
      <c r="B5" t="s">
        <v>88</v>
      </c>
      <c r="I5" t="s">
        <v>105</v>
      </c>
    </row>
    <row r="6" spans="1:9" x14ac:dyDescent="0.3">
      <c r="B6" t="s">
        <v>89</v>
      </c>
      <c r="I6" t="s">
        <v>103</v>
      </c>
    </row>
    <row r="8" spans="1:9" x14ac:dyDescent="0.3">
      <c r="A8" t="s">
        <v>80</v>
      </c>
    </row>
    <row r="10" spans="1:9" x14ac:dyDescent="0.3">
      <c r="A10" t="s">
        <v>81</v>
      </c>
      <c r="B10" t="s">
        <v>90</v>
      </c>
    </row>
    <row r="11" spans="1:9" x14ac:dyDescent="0.3">
      <c r="B11" t="s">
        <v>95</v>
      </c>
    </row>
    <row r="13" spans="1:9" x14ac:dyDescent="0.3">
      <c r="A13" t="s">
        <v>82</v>
      </c>
      <c r="B13" t="s">
        <v>91</v>
      </c>
      <c r="I13" t="s">
        <v>100</v>
      </c>
    </row>
    <row r="14" spans="1:9" x14ac:dyDescent="0.3">
      <c r="B14" t="s">
        <v>101</v>
      </c>
      <c r="I14" t="s">
        <v>102</v>
      </c>
    </row>
    <row r="16" spans="1:9" x14ac:dyDescent="0.3">
      <c r="A16" t="s">
        <v>83</v>
      </c>
      <c r="B16" t="s">
        <v>92</v>
      </c>
      <c r="I16" t="s">
        <v>97</v>
      </c>
    </row>
    <row r="17" spans="2:9" x14ac:dyDescent="0.3">
      <c r="B17" t="s">
        <v>93</v>
      </c>
      <c r="E17" t="s">
        <v>94</v>
      </c>
      <c r="I17" t="s">
        <v>98</v>
      </c>
    </row>
    <row r="18" spans="2:9" x14ac:dyDescent="0.3">
      <c r="B18" t="s">
        <v>96</v>
      </c>
      <c r="I18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7D59-F222-4370-8294-1A7730D24FBE}">
  <dimension ref="A2:O54"/>
  <sheetViews>
    <sheetView zoomScale="130" zoomScaleNormal="130" workbookViewId="0">
      <selection activeCell="G17" sqref="G17"/>
    </sheetView>
  </sheetViews>
  <sheetFormatPr defaultRowHeight="14.4" x14ac:dyDescent="0.3"/>
  <sheetData>
    <row r="2" spans="1:15" ht="15" thickBot="1" x14ac:dyDescent="0.35"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  <c r="I2" s="11">
        <v>7</v>
      </c>
      <c r="J2" s="11">
        <v>8</v>
      </c>
      <c r="K2" s="11">
        <v>9</v>
      </c>
      <c r="L2" s="11">
        <v>10</v>
      </c>
      <c r="M2" s="11" t="s">
        <v>306</v>
      </c>
      <c r="N2" s="11" t="s">
        <v>307</v>
      </c>
      <c r="O2" s="11" t="s">
        <v>11</v>
      </c>
    </row>
    <row r="3" spans="1:15" x14ac:dyDescent="0.3">
      <c r="A3" s="2" t="s">
        <v>48</v>
      </c>
      <c r="B3" t="s">
        <v>56</v>
      </c>
      <c r="C3" s="83">
        <v>294</v>
      </c>
      <c r="D3" s="84">
        <v>300</v>
      </c>
      <c r="E3" s="84">
        <v>246</v>
      </c>
      <c r="F3" s="84">
        <v>307</v>
      </c>
      <c r="G3" s="84">
        <v>293</v>
      </c>
      <c r="H3" s="84">
        <v>291</v>
      </c>
      <c r="I3" s="84">
        <v>295</v>
      </c>
      <c r="J3" s="84">
        <v>289</v>
      </c>
      <c r="K3" s="84">
        <v>307</v>
      </c>
      <c r="L3" s="94">
        <v>289</v>
      </c>
      <c r="M3" s="100">
        <f>MAX(C3:L3)</f>
        <v>307</v>
      </c>
      <c r="N3" s="101">
        <f>MIN(C3:L3)</f>
        <v>246</v>
      </c>
      <c r="O3" s="102">
        <f>AVERAGE(C3:L3)</f>
        <v>291.10000000000002</v>
      </c>
    </row>
    <row r="4" spans="1:15" x14ac:dyDescent="0.3">
      <c r="A4" s="2"/>
      <c r="B4" t="s">
        <v>305</v>
      </c>
      <c r="C4" s="90">
        <v>0</v>
      </c>
      <c r="D4" s="84">
        <v>-5</v>
      </c>
      <c r="E4" s="84">
        <v>-22</v>
      </c>
      <c r="F4" s="84">
        <v>-2</v>
      </c>
      <c r="G4" s="84">
        <v>-22</v>
      </c>
      <c r="H4" s="84">
        <v>3</v>
      </c>
      <c r="I4" s="84">
        <v>-15</v>
      </c>
      <c r="J4" s="84">
        <v>-19</v>
      </c>
      <c r="K4" s="84">
        <v>-5</v>
      </c>
      <c r="L4" s="94">
        <v>-5</v>
      </c>
      <c r="M4" s="103">
        <f>MIN(B4:K4)</f>
        <v>-22</v>
      </c>
      <c r="N4" s="84">
        <f>MAX(D4:M4)</f>
        <v>3</v>
      </c>
      <c r="O4" s="104">
        <f>AVERAGE(C4:L4)</f>
        <v>-9.1999999999999993</v>
      </c>
    </row>
    <row r="5" spans="1:15" x14ac:dyDescent="0.3">
      <c r="A5" s="2"/>
      <c r="B5" t="s">
        <v>308</v>
      </c>
      <c r="C5" s="83">
        <v>50</v>
      </c>
      <c r="D5" s="84">
        <v>50</v>
      </c>
      <c r="E5" s="84">
        <v>3</v>
      </c>
      <c r="F5" s="84">
        <v>50</v>
      </c>
      <c r="G5" s="84">
        <v>30</v>
      </c>
      <c r="H5" s="84">
        <v>35</v>
      </c>
      <c r="I5" s="84">
        <v>60</v>
      </c>
      <c r="J5" s="84">
        <v>60</v>
      </c>
      <c r="K5" s="84">
        <v>55</v>
      </c>
      <c r="L5" s="94">
        <v>60</v>
      </c>
      <c r="M5" s="103"/>
      <c r="N5" s="84"/>
      <c r="O5" s="104">
        <f>AVERAGE(C5:L5)</f>
        <v>45.3</v>
      </c>
    </row>
    <row r="6" spans="1:15" x14ac:dyDescent="0.3">
      <c r="A6" s="2"/>
      <c r="B6" t="s">
        <v>57</v>
      </c>
      <c r="C6" s="88" t="s">
        <v>72</v>
      </c>
      <c r="D6" s="14" t="s">
        <v>75</v>
      </c>
      <c r="E6" s="14" t="s">
        <v>75</v>
      </c>
      <c r="F6" s="14" t="s">
        <v>75</v>
      </c>
      <c r="G6" s="14" t="s">
        <v>75</v>
      </c>
      <c r="H6" s="14" t="s">
        <v>72</v>
      </c>
      <c r="I6" s="14" t="s">
        <v>75</v>
      </c>
      <c r="J6" s="14" t="s">
        <v>75</v>
      </c>
      <c r="K6" s="14" t="s">
        <v>75</v>
      </c>
      <c r="L6" s="95" t="s">
        <v>75</v>
      </c>
      <c r="M6" s="105"/>
      <c r="N6" s="14"/>
      <c r="O6" s="106"/>
    </row>
    <row r="7" spans="1:15" ht="8.1" customHeight="1" x14ac:dyDescent="0.3">
      <c r="A7" s="2"/>
      <c r="C7" s="92"/>
      <c r="D7" s="93"/>
      <c r="E7" s="93"/>
      <c r="F7" s="93"/>
      <c r="G7" s="93"/>
      <c r="H7" s="93"/>
      <c r="I7" s="93"/>
      <c r="J7" s="93"/>
      <c r="K7" s="93"/>
      <c r="L7" s="93"/>
      <c r="M7" s="107"/>
      <c r="N7" s="93"/>
      <c r="O7" s="108"/>
    </row>
    <row r="8" spans="1:15" x14ac:dyDescent="0.3">
      <c r="A8" s="85" t="s">
        <v>58</v>
      </c>
      <c r="B8" s="65" t="s">
        <v>56</v>
      </c>
      <c r="C8" s="86">
        <v>263</v>
      </c>
      <c r="D8" s="87">
        <v>248</v>
      </c>
      <c r="E8" s="87">
        <v>238</v>
      </c>
      <c r="F8" s="87">
        <v>246</v>
      </c>
      <c r="G8" s="87">
        <v>242</v>
      </c>
      <c r="H8" s="87"/>
      <c r="I8" s="87"/>
      <c r="J8" s="87"/>
      <c r="K8" s="87"/>
      <c r="L8" s="96"/>
      <c r="M8" s="103">
        <f>MAX(C8:L8)</f>
        <v>263</v>
      </c>
      <c r="N8" s="87">
        <f>MIN(C8:L8)</f>
        <v>238</v>
      </c>
      <c r="O8" s="104">
        <f>AVERAGE(C8:L8)</f>
        <v>247.4</v>
      </c>
    </row>
    <row r="9" spans="1:15" x14ac:dyDescent="0.3">
      <c r="A9" s="85"/>
      <c r="B9" s="65" t="s">
        <v>304</v>
      </c>
      <c r="C9" s="91">
        <v>-7</v>
      </c>
      <c r="D9" s="87">
        <v>8</v>
      </c>
      <c r="E9" s="87">
        <v>7</v>
      </c>
      <c r="F9" s="87">
        <v>-10</v>
      </c>
      <c r="G9" s="87">
        <v>-4</v>
      </c>
      <c r="H9" s="87"/>
      <c r="I9" s="87"/>
      <c r="J9" s="87"/>
      <c r="K9" s="87"/>
      <c r="L9" s="96"/>
      <c r="M9" s="103">
        <f>MIN(B9:K9)</f>
        <v>-10</v>
      </c>
      <c r="N9" s="87">
        <f>MAX(D9:M9)</f>
        <v>8</v>
      </c>
      <c r="O9" s="104">
        <f>AVERAGE(C9:L9)</f>
        <v>-1.2</v>
      </c>
    </row>
    <row r="10" spans="1:15" x14ac:dyDescent="0.3">
      <c r="A10" s="85"/>
      <c r="B10" s="65" t="s">
        <v>57</v>
      </c>
      <c r="C10" s="89" t="s">
        <v>74</v>
      </c>
      <c r="D10" s="18" t="s">
        <v>74</v>
      </c>
      <c r="E10" s="18" t="s">
        <v>74</v>
      </c>
      <c r="F10" s="18" t="s">
        <v>75</v>
      </c>
      <c r="G10" s="18" t="s">
        <v>74</v>
      </c>
      <c r="H10" s="18"/>
      <c r="I10" s="18"/>
      <c r="J10" s="18"/>
      <c r="K10" s="18"/>
      <c r="L10" s="97"/>
      <c r="M10" s="105"/>
      <c r="N10" s="18"/>
      <c r="O10" s="106"/>
    </row>
    <row r="11" spans="1:15" ht="8.1" customHeight="1" x14ac:dyDescent="0.3">
      <c r="A11" s="2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107"/>
      <c r="N11" s="93"/>
      <c r="O11" s="108"/>
    </row>
    <row r="12" spans="1:15" x14ac:dyDescent="0.3">
      <c r="A12" s="2" t="s">
        <v>59</v>
      </c>
      <c r="B12" t="s">
        <v>56</v>
      </c>
      <c r="C12" s="83">
        <v>223</v>
      </c>
      <c r="D12" s="84">
        <v>222</v>
      </c>
      <c r="E12" s="84">
        <v>232</v>
      </c>
      <c r="F12" s="84">
        <v>245</v>
      </c>
      <c r="G12" s="84">
        <v>231</v>
      </c>
      <c r="H12" s="84"/>
      <c r="I12" s="84"/>
      <c r="J12" s="84"/>
      <c r="K12" s="84"/>
      <c r="L12" s="94"/>
      <c r="M12" s="103">
        <f>MAX(C12:L12)</f>
        <v>245</v>
      </c>
      <c r="N12" s="84">
        <f>MIN(C12:L12)</f>
        <v>222</v>
      </c>
      <c r="O12" s="104">
        <f>AVERAGE(C12:L12)</f>
        <v>230.6</v>
      </c>
    </row>
    <row r="13" spans="1:15" x14ac:dyDescent="0.3">
      <c r="A13" s="2"/>
      <c r="B13" t="s">
        <v>304</v>
      </c>
      <c r="C13" s="90">
        <v>-2</v>
      </c>
      <c r="D13" s="84">
        <v>16</v>
      </c>
      <c r="E13" s="84">
        <v>0</v>
      </c>
      <c r="F13" s="84">
        <v>26</v>
      </c>
      <c r="G13" s="84">
        <v>-5</v>
      </c>
      <c r="H13" s="84"/>
      <c r="I13" s="84"/>
      <c r="J13" s="84"/>
      <c r="K13" s="84"/>
      <c r="L13" s="94"/>
      <c r="M13" s="103">
        <f>MIN(B13:K13)</f>
        <v>-5</v>
      </c>
      <c r="N13" s="84">
        <f>MAX(D13:M13)</f>
        <v>26</v>
      </c>
      <c r="O13" s="104">
        <f>AVERAGE(C13:L13)</f>
        <v>7</v>
      </c>
    </row>
    <row r="14" spans="1:15" x14ac:dyDescent="0.3">
      <c r="A14" s="2"/>
      <c r="B14" t="s">
        <v>57</v>
      </c>
      <c r="C14" s="88" t="s">
        <v>74</v>
      </c>
      <c r="D14" s="14" t="s">
        <v>70</v>
      </c>
      <c r="E14" s="14" t="s">
        <v>74</v>
      </c>
      <c r="F14" s="14" t="s">
        <v>70</v>
      </c>
      <c r="G14" s="14" t="s">
        <v>74</v>
      </c>
      <c r="H14" s="14"/>
      <c r="I14" s="14"/>
      <c r="J14" s="14"/>
      <c r="K14" s="14"/>
      <c r="L14" s="95"/>
      <c r="M14" s="105"/>
      <c r="N14" s="14"/>
      <c r="O14" s="106"/>
    </row>
    <row r="15" spans="1:15" ht="8.1" customHeight="1" x14ac:dyDescent="0.3">
      <c r="A15" s="2"/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107"/>
      <c r="N15" s="93"/>
      <c r="O15" s="108"/>
    </row>
    <row r="16" spans="1:15" x14ac:dyDescent="0.3">
      <c r="A16" s="85" t="s">
        <v>60</v>
      </c>
      <c r="B16" s="65" t="s">
        <v>56</v>
      </c>
      <c r="C16" s="86">
        <v>204</v>
      </c>
      <c r="D16" s="87">
        <v>189</v>
      </c>
      <c r="E16" s="87">
        <v>197</v>
      </c>
      <c r="F16" s="87">
        <v>201</v>
      </c>
      <c r="G16" s="87">
        <v>205</v>
      </c>
      <c r="H16" s="87">
        <v>191</v>
      </c>
      <c r="I16" s="87">
        <v>199</v>
      </c>
      <c r="J16" s="87">
        <v>202</v>
      </c>
      <c r="K16" s="87">
        <v>200</v>
      </c>
      <c r="L16" s="96">
        <v>194</v>
      </c>
      <c r="M16" s="103">
        <f>MAX(C16:L16)</f>
        <v>205</v>
      </c>
      <c r="N16" s="87">
        <f>MIN(C16:L16)</f>
        <v>189</v>
      </c>
      <c r="O16" s="104">
        <f>AVERAGE(C16:L16)</f>
        <v>198.2</v>
      </c>
    </row>
    <row r="17" spans="1:15" x14ac:dyDescent="0.3">
      <c r="A17" s="85"/>
      <c r="B17" s="65" t="s">
        <v>304</v>
      </c>
      <c r="C17" s="91">
        <v>-13</v>
      </c>
      <c r="D17" s="87">
        <v>-13</v>
      </c>
      <c r="E17" s="87">
        <v>10</v>
      </c>
      <c r="F17" s="87">
        <v>-2</v>
      </c>
      <c r="G17" s="87">
        <v>11</v>
      </c>
      <c r="H17" s="87">
        <v>10</v>
      </c>
      <c r="I17" s="87">
        <v>-6</v>
      </c>
      <c r="J17" s="87">
        <v>-2</v>
      </c>
      <c r="K17" s="87">
        <v>13</v>
      </c>
      <c r="L17" s="96">
        <v>2</v>
      </c>
      <c r="M17" s="103">
        <f>MIN(B17:K17)</f>
        <v>-13</v>
      </c>
      <c r="N17" s="87">
        <f>MAX(D17:M17)</f>
        <v>13</v>
      </c>
      <c r="O17" s="104">
        <f>AVERAGE(C17:L17)</f>
        <v>1</v>
      </c>
    </row>
    <row r="18" spans="1:15" x14ac:dyDescent="0.3">
      <c r="A18" s="85"/>
      <c r="B18" s="65" t="s">
        <v>57</v>
      </c>
      <c r="C18" s="89" t="s">
        <v>75</v>
      </c>
      <c r="D18" s="89" t="s">
        <v>75</v>
      </c>
      <c r="E18" s="18" t="s">
        <v>76</v>
      </c>
      <c r="F18" s="89" t="s">
        <v>75</v>
      </c>
      <c r="G18" s="18"/>
      <c r="H18" s="18"/>
      <c r="I18" s="89" t="s">
        <v>75</v>
      </c>
      <c r="J18" s="89" t="s">
        <v>75</v>
      </c>
      <c r="K18" s="18"/>
      <c r="L18" s="97"/>
      <c r="M18" s="105"/>
      <c r="N18" s="18"/>
      <c r="O18" s="106"/>
    </row>
    <row r="19" spans="1:15" ht="8.1" customHeight="1" x14ac:dyDescent="0.3">
      <c r="A19" s="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107"/>
      <c r="N19" s="93"/>
      <c r="O19" s="108"/>
    </row>
    <row r="20" spans="1:15" x14ac:dyDescent="0.3">
      <c r="A20" s="2" t="s">
        <v>61</v>
      </c>
      <c r="B20" t="s">
        <v>56</v>
      </c>
      <c r="C20" s="83">
        <v>196</v>
      </c>
      <c r="D20" s="84">
        <v>212</v>
      </c>
      <c r="E20" s="84">
        <v>178</v>
      </c>
      <c r="F20" s="84">
        <v>197</v>
      </c>
      <c r="G20" s="84">
        <v>198</v>
      </c>
      <c r="H20" s="84">
        <v>192</v>
      </c>
      <c r="I20" s="84">
        <v>214</v>
      </c>
      <c r="J20" s="84">
        <v>195</v>
      </c>
      <c r="K20" s="84">
        <v>196</v>
      </c>
      <c r="L20" s="94">
        <v>196</v>
      </c>
      <c r="M20" s="103">
        <f>MAX(C20:L20)</f>
        <v>214</v>
      </c>
      <c r="N20" s="84">
        <f>MIN(C20:L20)</f>
        <v>178</v>
      </c>
      <c r="O20" s="104">
        <f>AVERAGE(C20:L20)</f>
        <v>197.4</v>
      </c>
    </row>
    <row r="21" spans="1:15" x14ac:dyDescent="0.3">
      <c r="A21" s="2"/>
      <c r="B21" t="s">
        <v>304</v>
      </c>
      <c r="C21" s="90">
        <v>1</v>
      </c>
      <c r="D21" s="84">
        <v>-18</v>
      </c>
      <c r="E21" s="84">
        <v>17</v>
      </c>
      <c r="F21" s="84">
        <v>3</v>
      </c>
      <c r="G21" s="84">
        <v>-10</v>
      </c>
      <c r="H21" s="84">
        <v>5</v>
      </c>
      <c r="I21" s="84">
        <v>-8</v>
      </c>
      <c r="J21" s="84">
        <v>11</v>
      </c>
      <c r="K21" s="84">
        <v>-10</v>
      </c>
      <c r="L21" s="94">
        <v>12</v>
      </c>
      <c r="M21" s="103">
        <f>MIN(B21:K21)</f>
        <v>-18</v>
      </c>
      <c r="N21" s="84">
        <f>MAX(D21:M21)</f>
        <v>17</v>
      </c>
      <c r="O21" s="104">
        <f>AVERAGE(C21:L21)</f>
        <v>0.3</v>
      </c>
    </row>
    <row r="22" spans="1:15" x14ac:dyDescent="0.3">
      <c r="A22" s="2"/>
      <c r="B22" t="s">
        <v>57</v>
      </c>
      <c r="C22" s="88" t="s">
        <v>72</v>
      </c>
      <c r="D22" s="14" t="s">
        <v>75</v>
      </c>
      <c r="E22" s="14" t="s">
        <v>309</v>
      </c>
      <c r="F22" s="14" t="s">
        <v>72</v>
      </c>
      <c r="G22" s="14" t="s">
        <v>75</v>
      </c>
      <c r="H22" s="14" t="s">
        <v>70</v>
      </c>
      <c r="I22" s="14" t="s">
        <v>75</v>
      </c>
      <c r="J22" s="14" t="s">
        <v>70</v>
      </c>
      <c r="K22" s="14" t="s">
        <v>75</v>
      </c>
      <c r="L22" s="95" t="s">
        <v>70</v>
      </c>
      <c r="M22" s="105"/>
      <c r="N22" s="14"/>
      <c r="O22" s="106"/>
    </row>
    <row r="23" spans="1:15" ht="8.1" customHeight="1" x14ac:dyDescent="0.3">
      <c r="A23" s="2"/>
      <c r="C23" s="92"/>
      <c r="D23" s="93"/>
      <c r="E23" s="93"/>
      <c r="F23" s="93"/>
      <c r="G23" s="93"/>
      <c r="H23" s="93"/>
      <c r="I23" s="93"/>
      <c r="J23" s="93"/>
      <c r="K23" s="93"/>
      <c r="L23" s="93"/>
      <c r="M23" s="107"/>
      <c r="N23" s="93"/>
      <c r="O23" s="108"/>
    </row>
    <row r="24" spans="1:15" x14ac:dyDescent="0.3">
      <c r="A24" s="85" t="s">
        <v>62</v>
      </c>
      <c r="B24" s="65" t="s">
        <v>56</v>
      </c>
      <c r="C24" s="86">
        <v>193</v>
      </c>
      <c r="D24" s="87">
        <v>182</v>
      </c>
      <c r="E24" s="87">
        <v>192</v>
      </c>
      <c r="F24" s="87">
        <v>197</v>
      </c>
      <c r="G24" s="87">
        <v>196</v>
      </c>
      <c r="H24" s="87">
        <v>185</v>
      </c>
      <c r="I24" s="87">
        <v>191</v>
      </c>
      <c r="J24" s="87">
        <v>189</v>
      </c>
      <c r="K24" s="87">
        <v>177</v>
      </c>
      <c r="L24" s="96">
        <v>179</v>
      </c>
      <c r="M24" s="103">
        <f>MAX(C24:L24)</f>
        <v>197</v>
      </c>
      <c r="N24" s="87">
        <f>MIN(C24:L24)</f>
        <v>177</v>
      </c>
      <c r="O24" s="104">
        <f>AVERAGE(C24:L24)</f>
        <v>188.1</v>
      </c>
    </row>
    <row r="25" spans="1:15" x14ac:dyDescent="0.3">
      <c r="A25" s="85"/>
      <c r="B25" s="65" t="s">
        <v>304</v>
      </c>
      <c r="C25" s="91">
        <v>1</v>
      </c>
      <c r="D25" s="87">
        <v>-3</v>
      </c>
      <c r="E25" s="87">
        <v>0</v>
      </c>
      <c r="F25" s="87">
        <v>-7</v>
      </c>
      <c r="G25" s="87">
        <v>-23</v>
      </c>
      <c r="H25" s="87">
        <v>0</v>
      </c>
      <c r="I25" s="87">
        <v>-1</v>
      </c>
      <c r="J25" s="87">
        <v>5</v>
      </c>
      <c r="K25" s="87">
        <v>0</v>
      </c>
      <c r="L25" s="96">
        <v>1</v>
      </c>
      <c r="M25" s="103">
        <f>MIN(B25:L25)</f>
        <v>-23</v>
      </c>
      <c r="N25" s="87">
        <f>MAX(D25:M25)</f>
        <v>5</v>
      </c>
      <c r="O25" s="104">
        <f>AVERAGE(C25:L25)</f>
        <v>-2.7</v>
      </c>
    </row>
    <row r="26" spans="1:15" x14ac:dyDescent="0.3">
      <c r="A26" s="85"/>
      <c r="B26" s="65" t="s">
        <v>57</v>
      </c>
      <c r="C26" s="89" t="s">
        <v>72</v>
      </c>
      <c r="D26" s="89" t="s">
        <v>72</v>
      </c>
      <c r="E26" s="89" t="s">
        <v>72</v>
      </c>
      <c r="F26" s="18" t="s">
        <v>75</v>
      </c>
      <c r="G26" s="18" t="s">
        <v>77</v>
      </c>
      <c r="H26" s="89" t="s">
        <v>72</v>
      </c>
      <c r="I26" s="89" t="s">
        <v>72</v>
      </c>
      <c r="J26" s="89" t="s">
        <v>72</v>
      </c>
      <c r="K26" s="89" t="s">
        <v>72</v>
      </c>
      <c r="L26" s="98" t="s">
        <v>72</v>
      </c>
      <c r="M26" s="109"/>
      <c r="N26" s="89"/>
      <c r="O26" s="110"/>
    </row>
    <row r="27" spans="1:15" ht="8.1" customHeight="1" x14ac:dyDescent="0.3">
      <c r="A27" s="2"/>
      <c r="C27" s="92"/>
      <c r="D27" s="93"/>
      <c r="E27" s="93"/>
      <c r="F27" s="93"/>
      <c r="G27" s="93"/>
      <c r="H27" s="93"/>
      <c r="I27" s="93"/>
      <c r="J27" s="93"/>
      <c r="K27" s="93"/>
      <c r="L27" s="93"/>
      <c r="M27" s="107"/>
      <c r="N27" s="93"/>
      <c r="O27" s="108"/>
    </row>
    <row r="28" spans="1:15" x14ac:dyDescent="0.3">
      <c r="A28" s="2" t="s">
        <v>63</v>
      </c>
      <c r="B28" t="s">
        <v>56</v>
      </c>
      <c r="C28" s="83">
        <v>169</v>
      </c>
      <c r="D28" s="84">
        <v>177</v>
      </c>
      <c r="E28" s="84">
        <v>175</v>
      </c>
      <c r="F28" s="84">
        <v>174</v>
      </c>
      <c r="G28" s="84">
        <v>184</v>
      </c>
      <c r="H28" s="84">
        <v>163</v>
      </c>
      <c r="I28" s="84">
        <v>201</v>
      </c>
      <c r="J28" s="84">
        <v>196</v>
      </c>
      <c r="K28" s="84">
        <v>176</v>
      </c>
      <c r="L28" s="94">
        <v>178</v>
      </c>
      <c r="M28" s="103">
        <f>MAX(C28:L28)</f>
        <v>201</v>
      </c>
      <c r="N28" s="84">
        <f>MIN(C28:L28)</f>
        <v>163</v>
      </c>
      <c r="O28" s="104">
        <f>AVERAGE(C28:L28)</f>
        <v>179.3</v>
      </c>
    </row>
    <row r="29" spans="1:15" x14ac:dyDescent="0.3">
      <c r="A29" s="2"/>
      <c r="B29" t="s">
        <v>304</v>
      </c>
      <c r="C29" s="90">
        <v>-2</v>
      </c>
      <c r="D29" s="84">
        <v>-7</v>
      </c>
      <c r="E29" s="84">
        <v>-9</v>
      </c>
      <c r="F29" s="84">
        <v>-5</v>
      </c>
      <c r="G29" s="84">
        <v>0</v>
      </c>
      <c r="H29" s="84">
        <v>-1</v>
      </c>
      <c r="I29" s="84">
        <v>-9</v>
      </c>
      <c r="J29" s="84">
        <v>-19</v>
      </c>
      <c r="K29" s="84">
        <v>-4</v>
      </c>
      <c r="L29" s="94">
        <v>-3</v>
      </c>
      <c r="M29" s="103">
        <f>MIN(B29:L29)</f>
        <v>-19</v>
      </c>
      <c r="N29" s="84">
        <f>MAX(D29:M29)</f>
        <v>0</v>
      </c>
      <c r="O29" s="104">
        <f>AVERAGE(C29:L29)</f>
        <v>-5.9</v>
      </c>
    </row>
    <row r="30" spans="1:15" x14ac:dyDescent="0.3">
      <c r="A30" s="2"/>
      <c r="B30" t="s">
        <v>57</v>
      </c>
      <c r="C30" s="88" t="s">
        <v>72</v>
      </c>
      <c r="D30" s="14" t="s">
        <v>75</v>
      </c>
      <c r="E30" s="14" t="s">
        <v>75</v>
      </c>
      <c r="F30" s="14" t="s">
        <v>75</v>
      </c>
      <c r="G30" s="88" t="s">
        <v>72</v>
      </c>
      <c r="H30" s="88" t="s">
        <v>72</v>
      </c>
      <c r="I30" s="14" t="s">
        <v>75</v>
      </c>
      <c r="J30" s="14" t="s">
        <v>71</v>
      </c>
      <c r="K30" s="14" t="s">
        <v>75</v>
      </c>
      <c r="L30" s="99" t="s">
        <v>72</v>
      </c>
      <c r="M30" s="109"/>
      <c r="N30" s="88"/>
      <c r="O30" s="110"/>
    </row>
    <row r="31" spans="1:15" ht="8.1" customHeight="1" x14ac:dyDescent="0.3">
      <c r="A31" s="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107"/>
      <c r="N31" s="93"/>
      <c r="O31" s="108"/>
    </row>
    <row r="32" spans="1:15" x14ac:dyDescent="0.3">
      <c r="A32" s="85" t="s">
        <v>64</v>
      </c>
      <c r="B32" s="65" t="s">
        <v>56</v>
      </c>
      <c r="C32" s="86">
        <v>170</v>
      </c>
      <c r="D32" s="87">
        <v>164</v>
      </c>
      <c r="E32" s="87">
        <v>166</v>
      </c>
      <c r="F32" s="87">
        <v>166</v>
      </c>
      <c r="G32" s="87">
        <v>161</v>
      </c>
      <c r="H32" s="87"/>
      <c r="I32" s="87"/>
      <c r="J32" s="87"/>
      <c r="K32" s="87"/>
      <c r="L32" s="96"/>
      <c r="M32" s="103">
        <f>MAX(C32:L32)</f>
        <v>170</v>
      </c>
      <c r="N32" s="87">
        <f>MIN(C32:L32)</f>
        <v>161</v>
      </c>
      <c r="O32" s="104">
        <f>AVERAGE(C32:L32)</f>
        <v>165.4</v>
      </c>
    </row>
    <row r="33" spans="1:15" x14ac:dyDescent="0.3">
      <c r="A33" s="85"/>
      <c r="B33" s="65" t="s">
        <v>304</v>
      </c>
      <c r="C33" s="91">
        <v>-9</v>
      </c>
      <c r="D33" s="87">
        <v>-10</v>
      </c>
      <c r="E33" s="87">
        <v>-10</v>
      </c>
      <c r="F33" s="87">
        <v>-2</v>
      </c>
      <c r="G33" s="87">
        <v>-5</v>
      </c>
      <c r="H33" s="87"/>
      <c r="I33" s="87"/>
      <c r="J33" s="87"/>
      <c r="K33" s="87"/>
      <c r="L33" s="96"/>
      <c r="M33" s="103">
        <f>MIN(B33:K33)</f>
        <v>-10</v>
      </c>
      <c r="N33" s="87">
        <f>MAX(D33:M33)</f>
        <v>-2</v>
      </c>
      <c r="O33" s="104">
        <f>AVERAGE(C33:L33)</f>
        <v>-7.2</v>
      </c>
    </row>
    <row r="34" spans="1:15" x14ac:dyDescent="0.3">
      <c r="A34" s="85"/>
      <c r="B34" s="65" t="s">
        <v>57</v>
      </c>
      <c r="C34" s="89" t="s">
        <v>75</v>
      </c>
      <c r="D34" s="89" t="s">
        <v>75</v>
      </c>
      <c r="E34" s="89" t="s">
        <v>75</v>
      </c>
      <c r="F34" s="18" t="s">
        <v>72</v>
      </c>
      <c r="G34" s="89" t="s">
        <v>75</v>
      </c>
      <c r="H34" s="18"/>
      <c r="I34" s="18"/>
      <c r="J34" s="18"/>
      <c r="K34" s="18"/>
      <c r="L34" s="97"/>
      <c r="M34" s="105"/>
      <c r="N34" s="18"/>
      <c r="O34" s="106"/>
    </row>
    <row r="35" spans="1:15" ht="8.1" customHeight="1" x14ac:dyDescent="0.3">
      <c r="A35" s="2"/>
      <c r="C35" s="92"/>
      <c r="D35" s="93"/>
      <c r="E35" s="93"/>
      <c r="F35" s="93"/>
      <c r="G35" s="93"/>
      <c r="H35" s="93"/>
      <c r="I35" s="93"/>
      <c r="J35" s="93"/>
      <c r="K35" s="93"/>
      <c r="L35" s="93"/>
      <c r="M35" s="107"/>
      <c r="N35" s="93"/>
      <c r="O35" s="108"/>
    </row>
    <row r="36" spans="1:15" x14ac:dyDescent="0.3">
      <c r="A36" s="2" t="s">
        <v>65</v>
      </c>
      <c r="B36" t="s">
        <v>56</v>
      </c>
      <c r="C36" s="83">
        <v>163</v>
      </c>
      <c r="D36" s="84">
        <v>147</v>
      </c>
      <c r="E36" s="84">
        <v>136</v>
      </c>
      <c r="F36" s="84">
        <v>149</v>
      </c>
      <c r="G36" s="84">
        <v>172</v>
      </c>
      <c r="H36" s="84"/>
      <c r="I36" s="84"/>
      <c r="J36" s="84"/>
      <c r="K36" s="84"/>
      <c r="L36" s="94"/>
      <c r="M36" s="103">
        <f>MAX(C36:L36)</f>
        <v>172</v>
      </c>
      <c r="N36" s="84">
        <f>MIN(C36:L36)</f>
        <v>136</v>
      </c>
      <c r="O36" s="104">
        <f>AVERAGE(C36:L36)</f>
        <v>153.4</v>
      </c>
    </row>
    <row r="37" spans="1:15" x14ac:dyDescent="0.3">
      <c r="A37" s="2"/>
      <c r="B37" t="s">
        <v>304</v>
      </c>
      <c r="C37" s="90">
        <v>-14</v>
      </c>
      <c r="D37" s="84">
        <v>-1</v>
      </c>
      <c r="E37" s="84">
        <v>0</v>
      </c>
      <c r="F37" s="84">
        <v>0</v>
      </c>
      <c r="G37" s="84">
        <v>-10</v>
      </c>
      <c r="H37" s="84"/>
      <c r="I37" s="84"/>
      <c r="J37" s="84"/>
      <c r="K37" s="84"/>
      <c r="L37" s="94"/>
      <c r="M37" s="103">
        <f>MIN(B37:K37)</f>
        <v>-14</v>
      </c>
      <c r="N37" s="84">
        <f>MAX(D37:M37)</f>
        <v>0</v>
      </c>
      <c r="O37" s="104">
        <f>AVERAGE(C37:L37)</f>
        <v>-5</v>
      </c>
    </row>
    <row r="38" spans="1:15" x14ac:dyDescent="0.3">
      <c r="A38" s="2"/>
      <c r="B38" t="s">
        <v>57</v>
      </c>
      <c r="C38" s="88" t="s">
        <v>75</v>
      </c>
      <c r="D38" s="18" t="s">
        <v>72</v>
      </c>
      <c r="E38" s="18" t="s">
        <v>72</v>
      </c>
      <c r="F38" s="18" t="s">
        <v>72</v>
      </c>
      <c r="G38" s="88" t="s">
        <v>75</v>
      </c>
      <c r="H38" s="14"/>
      <c r="I38" s="14"/>
      <c r="J38" s="14"/>
      <c r="K38" s="14"/>
      <c r="L38" s="95"/>
      <c r="M38" s="105"/>
      <c r="N38" s="14"/>
      <c r="O38" s="106"/>
    </row>
    <row r="39" spans="1:15" ht="8.1" customHeight="1" x14ac:dyDescent="0.3">
      <c r="A39" s="2"/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107"/>
      <c r="N39" s="93"/>
      <c r="O39" s="108"/>
    </row>
    <row r="40" spans="1:15" x14ac:dyDescent="0.3">
      <c r="A40" s="85" t="s">
        <v>66</v>
      </c>
      <c r="B40" s="65" t="s">
        <v>56</v>
      </c>
      <c r="C40" s="86">
        <v>136</v>
      </c>
      <c r="D40" s="87">
        <v>133</v>
      </c>
      <c r="E40" s="87">
        <v>127</v>
      </c>
      <c r="F40" s="87">
        <v>130</v>
      </c>
      <c r="G40" s="87">
        <v>139</v>
      </c>
      <c r="H40" s="87"/>
      <c r="I40" s="87"/>
      <c r="J40" s="87"/>
      <c r="K40" s="87"/>
      <c r="L40" s="96"/>
      <c r="M40" s="103">
        <f>MAX(C40:L40)</f>
        <v>139</v>
      </c>
      <c r="N40" s="87">
        <f>MIN(C40:L40)</f>
        <v>127</v>
      </c>
      <c r="O40" s="104">
        <f>AVERAGE(C40:L40)</f>
        <v>133</v>
      </c>
    </row>
    <row r="41" spans="1:15" x14ac:dyDescent="0.3">
      <c r="A41" s="85"/>
      <c r="B41" s="65" t="s">
        <v>304</v>
      </c>
      <c r="C41" s="91">
        <v>-7</v>
      </c>
      <c r="D41" s="87">
        <v>-2</v>
      </c>
      <c r="E41" s="87">
        <v>-8</v>
      </c>
      <c r="F41" s="87">
        <v>-2</v>
      </c>
      <c r="G41" s="87">
        <v>-8</v>
      </c>
      <c r="H41" s="87"/>
      <c r="I41" s="87"/>
      <c r="J41" s="87"/>
      <c r="K41" s="87"/>
      <c r="L41" s="96"/>
      <c r="M41" s="103">
        <f>MIN(B41:K41)</f>
        <v>-8</v>
      </c>
      <c r="N41" s="87">
        <f>MAX(D41:M41)</f>
        <v>-2</v>
      </c>
      <c r="O41" s="104">
        <f>AVERAGE(C41:L41)</f>
        <v>-5.4</v>
      </c>
    </row>
    <row r="42" spans="1:15" x14ac:dyDescent="0.3">
      <c r="A42" s="85"/>
      <c r="B42" s="65" t="s">
        <v>57</v>
      </c>
      <c r="C42" s="89" t="s">
        <v>75</v>
      </c>
      <c r="D42" s="18" t="s">
        <v>72</v>
      </c>
      <c r="E42" s="89" t="s">
        <v>75</v>
      </c>
      <c r="F42" s="18" t="s">
        <v>72</v>
      </c>
      <c r="G42" s="89" t="s">
        <v>75</v>
      </c>
      <c r="H42" s="18"/>
      <c r="I42" s="18"/>
      <c r="J42" s="18"/>
      <c r="K42" s="18"/>
      <c r="L42" s="97"/>
      <c r="M42" s="105"/>
      <c r="N42" s="18"/>
      <c r="O42" s="106"/>
    </row>
    <row r="43" spans="1:15" ht="8.1" customHeight="1" x14ac:dyDescent="0.3">
      <c r="A43" s="2"/>
      <c r="C43" s="92"/>
      <c r="D43" s="93"/>
      <c r="E43" s="93"/>
      <c r="F43" s="93"/>
      <c r="G43" s="93"/>
      <c r="H43" s="93"/>
      <c r="I43" s="93"/>
      <c r="J43" s="93"/>
      <c r="K43" s="93"/>
      <c r="L43" s="93"/>
      <c r="M43" s="107"/>
      <c r="N43" s="93"/>
      <c r="O43" s="108"/>
    </row>
    <row r="44" spans="1:15" x14ac:dyDescent="0.3">
      <c r="A44" s="2" t="s">
        <v>67</v>
      </c>
      <c r="B44" t="s">
        <v>56</v>
      </c>
      <c r="C44" s="83">
        <v>117</v>
      </c>
      <c r="D44" s="84">
        <v>110</v>
      </c>
      <c r="E44" s="84">
        <v>121</v>
      </c>
      <c r="F44" s="84">
        <v>120</v>
      </c>
      <c r="G44" s="84">
        <v>113</v>
      </c>
      <c r="H44" s="84"/>
      <c r="I44" s="84"/>
      <c r="J44" s="84"/>
      <c r="K44" s="84"/>
      <c r="L44" s="94"/>
      <c r="M44" s="103">
        <f>MAX(C44:L44)</f>
        <v>121</v>
      </c>
      <c r="N44" s="84">
        <f>MIN(C44:L44)</f>
        <v>110</v>
      </c>
      <c r="O44" s="104">
        <f>AVERAGE(C44:L44)</f>
        <v>116.2</v>
      </c>
    </row>
    <row r="45" spans="1:15" x14ac:dyDescent="0.3">
      <c r="A45" s="2"/>
      <c r="B45" t="s">
        <v>304</v>
      </c>
      <c r="C45" s="90">
        <v>-5</v>
      </c>
      <c r="D45" s="84">
        <v>-5</v>
      </c>
      <c r="E45" s="84">
        <v>-4</v>
      </c>
      <c r="F45" s="84">
        <v>-1</v>
      </c>
      <c r="G45" s="84">
        <v>3</v>
      </c>
      <c r="H45" s="84"/>
      <c r="I45" s="84"/>
      <c r="J45" s="84"/>
      <c r="K45" s="84"/>
      <c r="L45" s="94"/>
      <c r="M45" s="103">
        <f>MIN(B45:K45)</f>
        <v>-5</v>
      </c>
      <c r="N45" s="84">
        <f>MAX(D45:M45)</f>
        <v>3</v>
      </c>
      <c r="O45" s="104">
        <f>AVERAGE(C45:L45)</f>
        <v>-2.4</v>
      </c>
    </row>
    <row r="46" spans="1:15" x14ac:dyDescent="0.3">
      <c r="A46" s="2"/>
      <c r="B46" t="s">
        <v>57</v>
      </c>
      <c r="C46" s="88" t="s">
        <v>75</v>
      </c>
      <c r="D46" s="14" t="s">
        <v>76</v>
      </c>
      <c r="E46" s="14" t="s">
        <v>75</v>
      </c>
      <c r="F46" s="18" t="s">
        <v>72</v>
      </c>
      <c r="G46" s="18" t="s">
        <v>72</v>
      </c>
      <c r="H46" s="14"/>
      <c r="I46" s="14"/>
      <c r="J46" s="14"/>
      <c r="K46" s="14"/>
      <c r="L46" s="95"/>
      <c r="M46" s="105"/>
      <c r="N46" s="14"/>
      <c r="O46" s="106"/>
    </row>
    <row r="47" spans="1:15" ht="8.1" customHeight="1" x14ac:dyDescent="0.3">
      <c r="A47" s="2"/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107"/>
      <c r="N47" s="93"/>
      <c r="O47" s="108"/>
    </row>
    <row r="48" spans="1:15" x14ac:dyDescent="0.3">
      <c r="A48" s="85" t="s">
        <v>68</v>
      </c>
      <c r="B48" s="65" t="s">
        <v>56</v>
      </c>
      <c r="C48" s="86">
        <v>110</v>
      </c>
      <c r="D48" s="87">
        <v>97</v>
      </c>
      <c r="E48" s="87">
        <v>111</v>
      </c>
      <c r="F48" s="87">
        <v>116</v>
      </c>
      <c r="G48" s="87">
        <v>110</v>
      </c>
      <c r="H48" s="87"/>
      <c r="I48" s="87"/>
      <c r="J48" s="87"/>
      <c r="K48" s="87"/>
      <c r="L48" s="96"/>
      <c r="M48" s="103">
        <f>MAX(C48:L48)</f>
        <v>116</v>
      </c>
      <c r="N48" s="87">
        <f>MIN(C48:L48)</f>
        <v>97</v>
      </c>
      <c r="O48" s="104">
        <f>AVERAGE(C48:L48)</f>
        <v>108.8</v>
      </c>
    </row>
    <row r="49" spans="1:15" x14ac:dyDescent="0.3">
      <c r="A49" s="85"/>
      <c r="B49" s="65" t="s">
        <v>304</v>
      </c>
      <c r="C49" s="91">
        <v>-3</v>
      </c>
      <c r="D49" s="87">
        <v>3</v>
      </c>
      <c r="E49" s="87">
        <v>12</v>
      </c>
      <c r="F49" s="87">
        <v>-2</v>
      </c>
      <c r="G49" s="87">
        <v>-7</v>
      </c>
      <c r="H49" s="87"/>
      <c r="I49" s="87"/>
      <c r="J49" s="87"/>
      <c r="K49" s="87"/>
      <c r="L49" s="96"/>
      <c r="M49" s="103">
        <f>MIN(B49:K49)</f>
        <v>-7</v>
      </c>
      <c r="N49" s="87">
        <f>MAX(D49:M49)</f>
        <v>12</v>
      </c>
      <c r="O49" s="104">
        <f>AVERAGE(C49:L49)</f>
        <v>0.6</v>
      </c>
    </row>
    <row r="50" spans="1:15" x14ac:dyDescent="0.3">
      <c r="A50" s="85"/>
      <c r="B50" s="65" t="s">
        <v>57</v>
      </c>
      <c r="C50" s="89" t="s">
        <v>75</v>
      </c>
      <c r="D50" s="18" t="s">
        <v>76</v>
      </c>
      <c r="E50" s="18" t="s">
        <v>70</v>
      </c>
      <c r="F50" s="18" t="s">
        <v>72</v>
      </c>
      <c r="G50" s="18" t="s">
        <v>75</v>
      </c>
      <c r="H50" s="18"/>
      <c r="I50" s="18"/>
      <c r="J50" s="18"/>
      <c r="K50" s="18"/>
      <c r="L50" s="97"/>
      <c r="M50" s="105"/>
      <c r="N50" s="18"/>
      <c r="O50" s="106"/>
    </row>
    <row r="51" spans="1:15" ht="8.1" customHeight="1" x14ac:dyDescent="0.3">
      <c r="A51" s="2"/>
      <c r="C51" s="92"/>
      <c r="D51" s="93"/>
      <c r="E51" s="93"/>
      <c r="F51" s="93"/>
      <c r="G51" s="93"/>
      <c r="H51" s="93"/>
      <c r="I51" s="93"/>
      <c r="J51" s="93"/>
      <c r="K51" s="93"/>
      <c r="L51" s="93"/>
      <c r="M51" s="107"/>
      <c r="N51" s="93"/>
      <c r="O51" s="108"/>
    </row>
    <row r="52" spans="1:15" x14ac:dyDescent="0.3">
      <c r="A52" s="2" t="s">
        <v>69</v>
      </c>
      <c r="B52" t="s">
        <v>56</v>
      </c>
      <c r="C52" s="83">
        <v>99</v>
      </c>
      <c r="D52" s="84">
        <v>89</v>
      </c>
      <c r="E52" s="84">
        <v>105</v>
      </c>
      <c r="F52" s="84">
        <v>87</v>
      </c>
      <c r="G52" s="84">
        <v>93</v>
      </c>
      <c r="H52" s="84"/>
      <c r="I52" s="84"/>
      <c r="J52" s="84"/>
      <c r="K52" s="84"/>
      <c r="L52" s="94"/>
      <c r="M52" s="103">
        <f>MAX(C52:L52)</f>
        <v>105</v>
      </c>
      <c r="N52" s="84">
        <f>MIN(C52:L52)</f>
        <v>87</v>
      </c>
      <c r="O52" s="104">
        <f>AVERAGE(C52:L52)</f>
        <v>94.6</v>
      </c>
    </row>
    <row r="53" spans="1:15" x14ac:dyDescent="0.3">
      <c r="B53" t="s">
        <v>304</v>
      </c>
      <c r="C53" s="90">
        <v>0</v>
      </c>
      <c r="D53" s="84">
        <v>5</v>
      </c>
      <c r="E53" s="84">
        <v>-1</v>
      </c>
      <c r="F53" s="84">
        <v>-1</v>
      </c>
      <c r="G53" s="84">
        <v>-4</v>
      </c>
      <c r="H53" s="84"/>
      <c r="I53" s="84"/>
      <c r="J53" s="84"/>
      <c r="K53" s="84"/>
      <c r="L53" s="94"/>
      <c r="M53" s="103">
        <f>MIN(B53:K53)</f>
        <v>-4</v>
      </c>
      <c r="N53" s="84">
        <f>MAX(D53:M53)</f>
        <v>5</v>
      </c>
      <c r="O53" s="104">
        <f>AVERAGE(C53:L53)</f>
        <v>-0.2</v>
      </c>
    </row>
    <row r="54" spans="1:15" ht="15" thickBot="1" x14ac:dyDescent="0.35">
      <c r="B54" t="s">
        <v>57</v>
      </c>
      <c r="C54" s="88" t="s">
        <v>72</v>
      </c>
      <c r="D54" s="14" t="s">
        <v>76</v>
      </c>
      <c r="E54" s="88" t="s">
        <v>72</v>
      </c>
      <c r="F54" s="88" t="s">
        <v>72</v>
      </c>
      <c r="G54" s="14" t="s">
        <v>75</v>
      </c>
      <c r="H54" s="14"/>
      <c r="I54" s="14"/>
      <c r="J54" s="14"/>
      <c r="K54" s="14"/>
      <c r="L54" s="95"/>
      <c r="M54" s="111"/>
      <c r="N54" s="112"/>
      <c r="O54" s="113"/>
    </row>
  </sheetData>
  <conditionalFormatting sqref="C6:O6 C10:O10 C14:O14 C18:O18 C22:O22 C26:O26 C30:O30 C34:O34 C38:O38 C42:O42 C46:O46 C50:O50 C54:O54">
    <cfRule type="cellIs" dxfId="5" priority="1" operator="equal">
      <formula>"Hook"</formula>
    </cfRule>
    <cfRule type="cellIs" dxfId="4" priority="2" operator="equal">
      <formula>"Slice"</formula>
    </cfRule>
    <cfRule type="cellIs" dxfId="3" priority="3" operator="equal">
      <formula>"Fade"</formula>
    </cfRule>
    <cfRule type="cellIs" dxfId="2" priority="4" operator="equal">
      <formula>"Straight"</formula>
    </cfRule>
    <cfRule type="cellIs" dxfId="1" priority="5" operator="equal">
      <formula>"Cut"</formula>
    </cfRule>
    <cfRule type="cellIs" dxfId="0" priority="6" operator="equal">
      <formula>"Draw"</formula>
    </cfRule>
  </conditionalFormatting>
  <pageMargins left="0.7" right="0.7" top="0.75" bottom="0.75" header="0.3" footer="0.3"/>
  <pageSetup scale="8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6F71-C904-42FE-8874-9452E67D86E8}">
  <sheetPr>
    <pageSetUpPr fitToPage="1"/>
  </sheetPr>
  <dimension ref="A2:W67"/>
  <sheetViews>
    <sheetView workbookViewId="0">
      <selection activeCell="E12" sqref="E12"/>
    </sheetView>
  </sheetViews>
  <sheetFormatPr defaultRowHeight="14.4" x14ac:dyDescent="0.3"/>
  <cols>
    <col min="1" max="1" width="14.88671875" bestFit="1" customWidth="1"/>
    <col min="3" max="3" width="20.88671875" bestFit="1" customWidth="1"/>
    <col min="5" max="5" width="20.88671875" bestFit="1" customWidth="1"/>
    <col min="7" max="7" width="20.88671875" bestFit="1" customWidth="1"/>
    <col min="9" max="9" width="20.88671875" bestFit="1" customWidth="1"/>
    <col min="11" max="11" width="20.88671875" bestFit="1" customWidth="1"/>
    <col min="22" max="22" width="16.44140625" bestFit="1" customWidth="1"/>
  </cols>
  <sheetData>
    <row r="2" spans="1:23" x14ac:dyDescent="0.3">
      <c r="B2" s="2" t="s">
        <v>152</v>
      </c>
      <c r="C2" s="75">
        <v>45768</v>
      </c>
      <c r="F2" s="2" t="s">
        <v>258</v>
      </c>
    </row>
    <row r="3" spans="1:23" x14ac:dyDescent="0.3">
      <c r="B3" s="115" t="s">
        <v>114</v>
      </c>
      <c r="C3" s="115"/>
      <c r="D3" s="115" t="s">
        <v>115</v>
      </c>
      <c r="E3" s="115"/>
      <c r="F3" s="115" t="s">
        <v>116</v>
      </c>
      <c r="G3" s="115"/>
      <c r="H3" s="115" t="s">
        <v>117</v>
      </c>
      <c r="I3" s="115"/>
      <c r="J3" s="115" t="s">
        <v>118</v>
      </c>
      <c r="K3" s="115"/>
      <c r="L3" s="115" t="s">
        <v>119</v>
      </c>
      <c r="M3" s="115"/>
      <c r="N3" s="115" t="s">
        <v>120</v>
      </c>
      <c r="O3" s="115"/>
      <c r="R3" t="s">
        <v>164</v>
      </c>
      <c r="V3" t="s">
        <v>247</v>
      </c>
    </row>
    <row r="4" spans="1:23" x14ac:dyDescent="0.3">
      <c r="A4" t="s">
        <v>121</v>
      </c>
      <c r="B4" s="46"/>
      <c r="C4" s="14"/>
      <c r="D4" s="46"/>
      <c r="E4" s="14"/>
      <c r="F4" s="46"/>
      <c r="G4" s="14"/>
      <c r="H4" s="46"/>
      <c r="I4" s="14"/>
      <c r="J4" s="46"/>
      <c r="K4" s="14"/>
      <c r="L4" s="46"/>
      <c r="M4" s="14"/>
      <c r="N4" s="46"/>
      <c r="O4" s="14"/>
      <c r="R4" t="s">
        <v>182</v>
      </c>
      <c r="V4" t="s">
        <v>248</v>
      </c>
    </row>
    <row r="5" spans="1:23" x14ac:dyDescent="0.3">
      <c r="A5" s="53" t="s">
        <v>126</v>
      </c>
      <c r="B5" s="47"/>
      <c r="C5" s="48"/>
      <c r="D5" s="47"/>
      <c r="E5" s="48"/>
      <c r="F5" s="47"/>
      <c r="G5" s="48"/>
      <c r="H5" s="47"/>
      <c r="I5" s="48"/>
      <c r="J5" s="47"/>
      <c r="K5" s="48"/>
      <c r="L5" s="37"/>
      <c r="M5" s="38"/>
      <c r="N5" s="37"/>
      <c r="O5" s="38"/>
      <c r="R5" t="s">
        <v>183</v>
      </c>
      <c r="V5" t="s">
        <v>137</v>
      </c>
    </row>
    <row r="6" spans="1:23" x14ac:dyDescent="0.3">
      <c r="B6" s="49"/>
      <c r="C6" s="50"/>
      <c r="D6" s="49"/>
      <c r="E6" s="50"/>
      <c r="F6" s="49"/>
      <c r="G6" s="50"/>
      <c r="H6" s="78"/>
      <c r="I6" s="50"/>
      <c r="J6" s="49"/>
      <c r="K6" s="50"/>
      <c r="L6" s="45"/>
      <c r="M6" s="39"/>
      <c r="N6" s="45"/>
      <c r="O6" s="39"/>
      <c r="R6" t="s">
        <v>184</v>
      </c>
      <c r="V6" t="s">
        <v>49</v>
      </c>
      <c r="W6" t="s">
        <v>250</v>
      </c>
    </row>
    <row r="7" spans="1:23" x14ac:dyDescent="0.3">
      <c r="B7" s="51"/>
      <c r="C7" s="52"/>
      <c r="D7" s="51"/>
      <c r="E7" s="52"/>
      <c r="F7" s="51"/>
      <c r="G7" s="52"/>
      <c r="H7" s="51"/>
      <c r="I7" s="52"/>
      <c r="J7" s="51"/>
      <c r="K7" s="52"/>
      <c r="L7" s="45"/>
      <c r="M7" s="39"/>
      <c r="N7" s="45"/>
      <c r="O7" s="39"/>
      <c r="R7" t="s">
        <v>185</v>
      </c>
      <c r="V7" t="s">
        <v>251</v>
      </c>
    </row>
    <row r="8" spans="1:23" x14ac:dyDescent="0.3">
      <c r="A8" s="7" t="s">
        <v>131</v>
      </c>
      <c r="B8" s="54"/>
      <c r="C8" s="55"/>
      <c r="D8" s="54"/>
      <c r="E8" s="55"/>
      <c r="F8" s="54"/>
      <c r="G8" s="55"/>
      <c r="H8" s="54"/>
      <c r="I8" s="55"/>
      <c r="J8" s="54"/>
      <c r="K8" s="55"/>
      <c r="L8" s="45"/>
      <c r="M8" s="39"/>
      <c r="N8" s="45"/>
      <c r="O8" s="39"/>
      <c r="R8" t="s">
        <v>186</v>
      </c>
      <c r="V8" t="s">
        <v>249</v>
      </c>
    </row>
    <row r="9" spans="1:23" x14ac:dyDescent="0.3">
      <c r="B9" s="56"/>
      <c r="C9" s="57"/>
      <c r="D9" s="56"/>
      <c r="E9" s="57"/>
      <c r="F9" s="56"/>
      <c r="G9" s="57"/>
      <c r="H9" s="56"/>
      <c r="I9" s="57"/>
      <c r="J9" s="56"/>
      <c r="K9" s="57"/>
      <c r="L9" s="45"/>
      <c r="M9" s="39"/>
      <c r="N9" s="45"/>
      <c r="O9" s="39"/>
      <c r="R9" t="s">
        <v>259</v>
      </c>
      <c r="V9" t="s">
        <v>80</v>
      </c>
      <c r="W9" t="s">
        <v>252</v>
      </c>
    </row>
    <row r="10" spans="1:23" x14ac:dyDescent="0.3">
      <c r="B10" s="58"/>
      <c r="C10" s="59"/>
      <c r="D10" s="58"/>
      <c r="E10" s="59"/>
      <c r="F10" s="58"/>
      <c r="G10" s="59"/>
      <c r="H10" s="58"/>
      <c r="I10" s="59"/>
      <c r="J10" s="58"/>
      <c r="K10" s="59"/>
      <c r="L10" s="45"/>
      <c r="M10" s="39"/>
      <c r="N10" s="45"/>
      <c r="O10" s="39"/>
      <c r="V10" t="s">
        <v>48</v>
      </c>
    </row>
    <row r="11" spans="1:23" x14ac:dyDescent="0.3">
      <c r="A11" s="60" t="s">
        <v>136</v>
      </c>
      <c r="B11" s="61"/>
      <c r="C11" s="62"/>
      <c r="D11" s="61"/>
      <c r="E11" s="62"/>
      <c r="F11" s="61"/>
      <c r="G11" s="62"/>
      <c r="H11" s="61"/>
      <c r="I11" s="62"/>
      <c r="J11" s="61"/>
      <c r="K11" s="62"/>
      <c r="L11" s="45"/>
      <c r="M11" s="39"/>
      <c r="N11" s="45"/>
      <c r="O11" s="39"/>
    </row>
    <row r="12" spans="1:23" x14ac:dyDescent="0.3">
      <c r="B12" s="61"/>
      <c r="C12" s="62"/>
      <c r="D12" s="61"/>
      <c r="E12" s="62"/>
      <c r="F12" s="61"/>
      <c r="G12" s="62"/>
      <c r="H12" s="61"/>
      <c r="I12" s="62"/>
      <c r="J12" s="61"/>
      <c r="K12" s="62"/>
      <c r="L12" s="45"/>
      <c r="M12" s="39"/>
      <c r="N12" s="45"/>
      <c r="O12" s="39"/>
    </row>
    <row r="13" spans="1:23" x14ac:dyDescent="0.3">
      <c r="B13" s="63"/>
      <c r="C13" s="64"/>
      <c r="D13" s="63"/>
      <c r="E13" s="64"/>
      <c r="F13" s="63"/>
      <c r="G13" s="64"/>
      <c r="H13" s="63"/>
      <c r="I13" s="64"/>
      <c r="J13" s="63"/>
      <c r="K13" s="64"/>
      <c r="L13" s="40"/>
      <c r="M13" s="41"/>
      <c r="N13" s="40"/>
      <c r="O13" s="41"/>
    </row>
    <row r="14" spans="1:23" x14ac:dyDescent="0.3">
      <c r="A14" s="65" t="s">
        <v>147</v>
      </c>
      <c r="B14" s="66"/>
      <c r="C14" s="67"/>
      <c r="D14" s="66"/>
      <c r="E14" s="68"/>
      <c r="F14" s="66"/>
      <c r="G14" s="68"/>
      <c r="H14" s="66"/>
      <c r="I14" s="68"/>
      <c r="J14" s="66"/>
      <c r="K14" s="68"/>
      <c r="L14" s="66"/>
      <c r="M14" s="68"/>
      <c r="N14" s="66"/>
      <c r="O14" s="68"/>
    </row>
    <row r="15" spans="1:23" x14ac:dyDescent="0.3">
      <c r="B15" s="69"/>
      <c r="C15" s="65"/>
      <c r="D15" s="69"/>
      <c r="E15" s="70"/>
      <c r="F15" s="69"/>
      <c r="G15" s="70"/>
      <c r="H15" s="69"/>
      <c r="I15" s="70"/>
      <c r="J15" s="69"/>
      <c r="K15" s="70"/>
      <c r="L15" s="69"/>
      <c r="M15" s="70"/>
      <c r="N15" s="69"/>
      <c r="O15" s="70"/>
    </row>
    <row r="16" spans="1:23" x14ac:dyDescent="0.3">
      <c r="B16" s="71"/>
      <c r="C16" s="72"/>
      <c r="D16" s="71"/>
      <c r="E16" s="73"/>
      <c r="F16" s="71"/>
      <c r="G16" s="73"/>
      <c r="H16" s="71"/>
      <c r="I16" s="73"/>
      <c r="J16" s="71"/>
      <c r="K16" s="73"/>
      <c r="L16" s="71"/>
      <c r="M16" s="73"/>
      <c r="N16" s="71"/>
      <c r="O16" s="73"/>
    </row>
    <row r="19" spans="1:23" x14ac:dyDescent="0.3">
      <c r="B19" s="2" t="s">
        <v>152</v>
      </c>
      <c r="C19" s="75">
        <v>45740</v>
      </c>
      <c r="F19" s="2" t="s">
        <v>258</v>
      </c>
    </row>
    <row r="20" spans="1:23" x14ac:dyDescent="0.3">
      <c r="B20" s="115" t="s">
        <v>114</v>
      </c>
      <c r="C20" s="115"/>
      <c r="D20" s="115" t="s">
        <v>115</v>
      </c>
      <c r="E20" s="115"/>
      <c r="F20" s="115" t="s">
        <v>116</v>
      </c>
      <c r="G20" s="115"/>
      <c r="H20" s="115" t="s">
        <v>117</v>
      </c>
      <c r="I20" s="115"/>
      <c r="J20" s="115" t="s">
        <v>118</v>
      </c>
      <c r="K20" s="115"/>
      <c r="L20" s="115" t="s">
        <v>119</v>
      </c>
      <c r="M20" s="115"/>
      <c r="N20" s="115" t="s">
        <v>120</v>
      </c>
      <c r="O20" s="115"/>
      <c r="R20" t="s">
        <v>164</v>
      </c>
      <c r="V20" t="s">
        <v>247</v>
      </c>
    </row>
    <row r="21" spans="1:23" x14ac:dyDescent="0.3">
      <c r="A21" t="s">
        <v>121</v>
      </c>
      <c r="B21" s="46" t="s">
        <v>241</v>
      </c>
      <c r="C21" s="82" t="s">
        <v>240</v>
      </c>
      <c r="D21" s="46" t="s">
        <v>242</v>
      </c>
      <c r="E21" s="14" t="s">
        <v>157</v>
      </c>
      <c r="F21" s="46" t="s">
        <v>242</v>
      </c>
      <c r="G21" s="82" t="s">
        <v>124</v>
      </c>
      <c r="H21" s="46" t="s">
        <v>243</v>
      </c>
      <c r="I21" s="82" t="s">
        <v>244</v>
      </c>
      <c r="J21" s="46" t="s">
        <v>245</v>
      </c>
      <c r="K21" s="82" t="s">
        <v>168</v>
      </c>
      <c r="L21" s="46" t="s">
        <v>245</v>
      </c>
      <c r="M21" s="82" t="s">
        <v>166</v>
      </c>
      <c r="N21" s="46" t="s">
        <v>246</v>
      </c>
      <c r="O21" s="82" t="s">
        <v>166</v>
      </c>
      <c r="R21" t="s">
        <v>182</v>
      </c>
      <c r="V21" t="s">
        <v>248</v>
      </c>
    </row>
    <row r="22" spans="1:23" x14ac:dyDescent="0.3">
      <c r="A22" s="53" t="s">
        <v>126</v>
      </c>
      <c r="B22" s="47" t="s">
        <v>179</v>
      </c>
      <c r="C22" s="48"/>
      <c r="D22" s="47" t="s">
        <v>255</v>
      </c>
      <c r="E22" s="48"/>
      <c r="F22" s="47" t="s">
        <v>179</v>
      </c>
      <c r="G22" s="48"/>
      <c r="H22" s="47" t="s">
        <v>179</v>
      </c>
      <c r="I22" s="48"/>
      <c r="J22" s="47" t="s">
        <v>179</v>
      </c>
      <c r="K22" s="48"/>
      <c r="L22" s="37" t="s">
        <v>237</v>
      </c>
      <c r="M22" s="38"/>
      <c r="N22" s="37" t="s">
        <v>237</v>
      </c>
      <c r="O22" s="38"/>
      <c r="R22" t="s">
        <v>183</v>
      </c>
      <c r="V22" t="s">
        <v>137</v>
      </c>
    </row>
    <row r="23" spans="1:23" x14ac:dyDescent="0.3">
      <c r="B23" s="49" t="s">
        <v>48</v>
      </c>
      <c r="C23" s="50" t="s">
        <v>130</v>
      </c>
      <c r="D23" s="49" t="s">
        <v>257</v>
      </c>
      <c r="E23" s="50"/>
      <c r="F23" s="49" t="s">
        <v>48</v>
      </c>
      <c r="G23" s="50" t="s">
        <v>130</v>
      </c>
      <c r="H23" s="78" t="s">
        <v>177</v>
      </c>
      <c r="I23" s="50"/>
      <c r="J23" s="49" t="s">
        <v>48</v>
      </c>
      <c r="K23" s="50" t="s">
        <v>130</v>
      </c>
      <c r="L23" s="45" t="s">
        <v>238</v>
      </c>
      <c r="M23" s="39"/>
      <c r="N23" s="45" t="s">
        <v>238</v>
      </c>
      <c r="O23" s="39"/>
      <c r="R23" t="s">
        <v>184</v>
      </c>
      <c r="V23" t="s">
        <v>49</v>
      </c>
      <c r="W23" t="s">
        <v>250</v>
      </c>
    </row>
    <row r="24" spans="1:23" x14ac:dyDescent="0.3">
      <c r="B24" s="51" t="s">
        <v>80</v>
      </c>
      <c r="C24" s="52" t="s">
        <v>253</v>
      </c>
      <c r="D24" s="51"/>
      <c r="E24" s="52"/>
      <c r="F24" s="51" t="s">
        <v>128</v>
      </c>
      <c r="G24" s="52" t="s">
        <v>129</v>
      </c>
      <c r="H24" s="51" t="s">
        <v>178</v>
      </c>
      <c r="I24" s="52"/>
      <c r="J24" s="51" t="s">
        <v>146</v>
      </c>
      <c r="K24" s="52" t="s">
        <v>129</v>
      </c>
      <c r="L24" s="45" t="s">
        <v>170</v>
      </c>
      <c r="M24" s="39"/>
      <c r="N24" s="45" t="s">
        <v>170</v>
      </c>
      <c r="O24" s="39"/>
      <c r="R24" t="s">
        <v>185</v>
      </c>
      <c r="V24" t="s">
        <v>251</v>
      </c>
    </row>
    <row r="25" spans="1:23" x14ac:dyDescent="0.3">
      <c r="A25" s="7" t="s">
        <v>131</v>
      </c>
      <c r="B25" s="54" t="s">
        <v>132</v>
      </c>
      <c r="C25" s="55" t="s">
        <v>260</v>
      </c>
      <c r="D25" s="54"/>
      <c r="E25" s="55"/>
      <c r="F25" s="54" t="s">
        <v>132</v>
      </c>
      <c r="G25" s="55" t="s">
        <v>133</v>
      </c>
      <c r="H25" s="54" t="s">
        <v>132</v>
      </c>
      <c r="I25" s="55" t="s">
        <v>133</v>
      </c>
      <c r="J25" s="54" t="s">
        <v>132</v>
      </c>
      <c r="K25" s="55" t="s">
        <v>133</v>
      </c>
      <c r="L25" s="45" t="s">
        <v>239</v>
      </c>
      <c r="M25" s="39"/>
      <c r="N25" s="45" t="s">
        <v>239</v>
      </c>
      <c r="O25" s="39"/>
      <c r="R25" t="s">
        <v>186</v>
      </c>
      <c r="V25" t="s">
        <v>249</v>
      </c>
    </row>
    <row r="26" spans="1:23" x14ac:dyDescent="0.3">
      <c r="B26" s="56" t="s">
        <v>73</v>
      </c>
      <c r="C26" s="57"/>
      <c r="D26" s="56"/>
      <c r="E26" s="57"/>
      <c r="F26" s="56" t="s">
        <v>132</v>
      </c>
      <c r="G26" s="57" t="s">
        <v>143</v>
      </c>
      <c r="H26" s="56" t="s">
        <v>180</v>
      </c>
      <c r="I26" s="57"/>
      <c r="J26" s="56" t="s">
        <v>73</v>
      </c>
      <c r="K26" s="57"/>
      <c r="L26" s="45"/>
      <c r="M26" s="39"/>
      <c r="N26" s="45"/>
      <c r="O26" s="39"/>
      <c r="R26" t="s">
        <v>259</v>
      </c>
      <c r="V26" t="s">
        <v>80</v>
      </c>
      <c r="W26" t="s">
        <v>252</v>
      </c>
    </row>
    <row r="27" spans="1:23" x14ac:dyDescent="0.3">
      <c r="B27" s="58" t="s">
        <v>134</v>
      </c>
      <c r="C27" s="59" t="s">
        <v>135</v>
      </c>
      <c r="D27" s="58"/>
      <c r="E27" s="59"/>
      <c r="F27" s="58" t="s">
        <v>134</v>
      </c>
      <c r="G27" s="59" t="s">
        <v>135</v>
      </c>
      <c r="H27" s="58" t="s">
        <v>134</v>
      </c>
      <c r="I27" s="59" t="s">
        <v>135</v>
      </c>
      <c r="J27" s="58" t="s">
        <v>134</v>
      </c>
      <c r="K27" s="59" t="s">
        <v>135</v>
      </c>
      <c r="L27" s="45"/>
      <c r="M27" s="39"/>
      <c r="N27" s="45"/>
      <c r="O27" s="39"/>
      <c r="V27" t="s">
        <v>48</v>
      </c>
    </row>
    <row r="28" spans="1:23" x14ac:dyDescent="0.3">
      <c r="A28" s="60" t="s">
        <v>136</v>
      </c>
      <c r="B28" s="61" t="s">
        <v>137</v>
      </c>
      <c r="C28" s="62" t="s">
        <v>138</v>
      </c>
      <c r="D28" s="61"/>
      <c r="E28" s="62"/>
      <c r="F28" s="61" t="s">
        <v>137</v>
      </c>
      <c r="G28" s="62" t="s">
        <v>138</v>
      </c>
      <c r="H28" s="61" t="s">
        <v>137</v>
      </c>
      <c r="I28" s="62" t="s">
        <v>138</v>
      </c>
      <c r="J28" s="61" t="s">
        <v>137</v>
      </c>
      <c r="K28" s="62" t="s">
        <v>138</v>
      </c>
      <c r="L28" s="45"/>
      <c r="M28" s="39"/>
      <c r="N28" s="45"/>
      <c r="O28" s="39"/>
    </row>
    <row r="29" spans="1:23" x14ac:dyDescent="0.3">
      <c r="B29" s="61"/>
      <c r="C29" s="62" t="s">
        <v>139</v>
      </c>
      <c r="D29" s="61"/>
      <c r="E29" s="62"/>
      <c r="F29" s="61"/>
      <c r="G29" s="62" t="s">
        <v>144</v>
      </c>
      <c r="H29" s="61"/>
      <c r="I29" s="62" t="s">
        <v>139</v>
      </c>
      <c r="J29" s="61"/>
      <c r="K29" s="62" t="s">
        <v>144</v>
      </c>
      <c r="L29" s="45"/>
      <c r="M29" s="39"/>
      <c r="N29" s="45"/>
      <c r="O29" s="39"/>
    </row>
    <row r="30" spans="1:23" x14ac:dyDescent="0.3">
      <c r="B30" s="63"/>
      <c r="C30" s="64" t="s">
        <v>140</v>
      </c>
      <c r="D30" s="63"/>
      <c r="E30" s="64"/>
      <c r="F30" s="63"/>
      <c r="G30" s="64" t="s">
        <v>140</v>
      </c>
      <c r="H30" s="63"/>
      <c r="I30" s="64" t="s">
        <v>140</v>
      </c>
      <c r="J30" s="63"/>
      <c r="K30" s="64" t="s">
        <v>140</v>
      </c>
      <c r="L30" s="40"/>
      <c r="M30" s="41"/>
      <c r="N30" s="40"/>
      <c r="O30" s="41"/>
    </row>
    <row r="31" spans="1:23" x14ac:dyDescent="0.3">
      <c r="A31" s="65" t="s">
        <v>147</v>
      </c>
      <c r="B31" s="66" t="s">
        <v>173</v>
      </c>
      <c r="C31" s="67"/>
      <c r="D31" s="66" t="s">
        <v>174</v>
      </c>
      <c r="E31" s="68"/>
      <c r="F31" s="66" t="s">
        <v>173</v>
      </c>
      <c r="G31" s="68"/>
      <c r="H31" s="66" t="s">
        <v>172</v>
      </c>
      <c r="I31" s="68"/>
      <c r="J31" s="66" t="s">
        <v>173</v>
      </c>
      <c r="K31" s="68"/>
      <c r="L31" s="66"/>
      <c r="M31" s="68"/>
      <c r="N31" s="66"/>
      <c r="O31" s="68"/>
    </row>
    <row r="32" spans="1:23" x14ac:dyDescent="0.3">
      <c r="B32" s="69"/>
      <c r="C32" s="65"/>
      <c r="D32" s="69" t="s">
        <v>254</v>
      </c>
      <c r="E32" s="70"/>
      <c r="F32" s="69"/>
      <c r="G32" s="70"/>
      <c r="H32" s="69" t="s">
        <v>175</v>
      </c>
      <c r="I32" s="70"/>
      <c r="J32" s="69"/>
      <c r="K32" s="70"/>
      <c r="L32" s="69"/>
      <c r="M32" s="70"/>
      <c r="N32" s="69"/>
      <c r="O32" s="70"/>
    </row>
    <row r="33" spans="1:18" x14ac:dyDescent="0.3">
      <c r="B33" s="71"/>
      <c r="C33" s="72"/>
      <c r="D33" s="71" t="s">
        <v>256</v>
      </c>
      <c r="E33" s="73"/>
      <c r="F33" s="71"/>
      <c r="G33" s="73"/>
      <c r="H33" s="71" t="s">
        <v>254</v>
      </c>
      <c r="I33" s="73"/>
      <c r="J33" s="71"/>
      <c r="K33" s="73"/>
      <c r="L33" s="71"/>
      <c r="M33" s="73"/>
      <c r="N33" s="71"/>
      <c r="O33" s="73"/>
    </row>
    <row r="36" spans="1:18" x14ac:dyDescent="0.3">
      <c r="B36" s="2" t="s">
        <v>152</v>
      </c>
      <c r="C36" s="75">
        <v>45733</v>
      </c>
    </row>
    <row r="37" spans="1:18" x14ac:dyDescent="0.3">
      <c r="B37" s="77" t="s">
        <v>114</v>
      </c>
      <c r="C37" s="77"/>
      <c r="D37" s="77" t="s">
        <v>115</v>
      </c>
      <c r="E37" s="77"/>
      <c r="F37" s="77" t="s">
        <v>116</v>
      </c>
      <c r="G37" s="77"/>
      <c r="H37" s="77" t="s">
        <v>117</v>
      </c>
      <c r="I37" s="77"/>
      <c r="J37" s="77" t="s">
        <v>118</v>
      </c>
      <c r="K37" s="77"/>
      <c r="L37" s="77" t="s">
        <v>119</v>
      </c>
      <c r="M37" s="77"/>
      <c r="N37" s="77" t="s">
        <v>120</v>
      </c>
      <c r="O37" s="77"/>
      <c r="R37" t="s">
        <v>164</v>
      </c>
    </row>
    <row r="38" spans="1:18" x14ac:dyDescent="0.3">
      <c r="A38" t="s">
        <v>121</v>
      </c>
      <c r="B38" s="46">
        <v>47</v>
      </c>
      <c r="C38" s="74" t="s">
        <v>166</v>
      </c>
      <c r="D38" s="46">
        <v>48</v>
      </c>
      <c r="E38" s="74" t="s">
        <v>167</v>
      </c>
      <c r="F38" s="46">
        <v>49</v>
      </c>
      <c r="G38" s="76" t="s">
        <v>157</v>
      </c>
      <c r="H38" s="46">
        <v>49</v>
      </c>
      <c r="I38" s="74" t="s">
        <v>125</v>
      </c>
      <c r="J38" s="46">
        <v>47</v>
      </c>
      <c r="K38" s="74" t="s">
        <v>168</v>
      </c>
      <c r="L38" s="46">
        <v>46</v>
      </c>
      <c r="M38" s="74" t="s">
        <v>125</v>
      </c>
      <c r="N38" s="46">
        <v>46</v>
      </c>
      <c r="O38" s="74" t="s">
        <v>123</v>
      </c>
    </row>
    <row r="39" spans="1:18" x14ac:dyDescent="0.3">
      <c r="A39" s="53" t="s">
        <v>126</v>
      </c>
      <c r="B39" s="47" t="s">
        <v>179</v>
      </c>
      <c r="C39" s="48"/>
      <c r="D39" s="47" t="s">
        <v>179</v>
      </c>
      <c r="E39" s="48"/>
      <c r="F39" s="47" t="s">
        <v>179</v>
      </c>
      <c r="G39" s="48"/>
      <c r="H39" s="47" t="s">
        <v>179</v>
      </c>
      <c r="I39" s="48"/>
      <c r="J39" s="37" t="s">
        <v>169</v>
      </c>
      <c r="K39" s="38"/>
      <c r="L39" s="37" t="s">
        <v>169</v>
      </c>
      <c r="M39" s="38"/>
      <c r="N39" s="37" t="s">
        <v>169</v>
      </c>
      <c r="O39" s="38"/>
    </row>
    <row r="40" spans="1:18" x14ac:dyDescent="0.3">
      <c r="B40" s="78" t="s">
        <v>177</v>
      </c>
      <c r="C40" s="50"/>
      <c r="D40" s="49" t="s">
        <v>48</v>
      </c>
      <c r="E40" s="50" t="s">
        <v>130</v>
      </c>
      <c r="F40" s="49" t="s">
        <v>48</v>
      </c>
      <c r="G40" s="50" t="s">
        <v>130</v>
      </c>
      <c r="H40" s="49" t="s">
        <v>48</v>
      </c>
      <c r="I40" s="50" t="s">
        <v>130</v>
      </c>
      <c r="J40" s="45" t="s">
        <v>170</v>
      </c>
      <c r="K40" s="39"/>
      <c r="L40" s="45" t="s">
        <v>170</v>
      </c>
      <c r="M40" s="39"/>
      <c r="N40" s="45" t="s">
        <v>170</v>
      </c>
      <c r="O40" s="39"/>
    </row>
    <row r="41" spans="1:18" x14ac:dyDescent="0.3">
      <c r="B41" s="51" t="s">
        <v>178</v>
      </c>
      <c r="C41" s="52"/>
      <c r="D41" s="51" t="s">
        <v>128</v>
      </c>
      <c r="E41" s="52" t="s">
        <v>129</v>
      </c>
      <c r="F41" s="51" t="s">
        <v>128</v>
      </c>
      <c r="G41" s="52" t="s">
        <v>129</v>
      </c>
      <c r="H41" s="51" t="s">
        <v>146</v>
      </c>
      <c r="I41" s="52" t="s">
        <v>129</v>
      </c>
      <c r="J41" s="40" t="s">
        <v>171</v>
      </c>
      <c r="K41" s="41"/>
      <c r="L41" s="45" t="s">
        <v>171</v>
      </c>
      <c r="M41" s="39"/>
      <c r="N41" s="45" t="s">
        <v>171</v>
      </c>
      <c r="O41" s="39"/>
    </row>
    <row r="42" spans="1:18" x14ac:dyDescent="0.3">
      <c r="A42" s="7" t="s">
        <v>131</v>
      </c>
      <c r="B42" s="54" t="s">
        <v>132</v>
      </c>
      <c r="C42" s="55" t="s">
        <v>133</v>
      </c>
      <c r="D42" s="54" t="s">
        <v>132</v>
      </c>
      <c r="E42" s="55" t="s">
        <v>133</v>
      </c>
      <c r="F42" s="54" t="s">
        <v>132</v>
      </c>
      <c r="G42" s="55" t="s">
        <v>133</v>
      </c>
      <c r="H42" s="54" t="s">
        <v>132</v>
      </c>
      <c r="I42" s="55" t="s">
        <v>133</v>
      </c>
      <c r="J42" s="37"/>
      <c r="K42" s="38"/>
      <c r="L42" s="45"/>
      <c r="M42" s="39"/>
      <c r="N42" s="45"/>
      <c r="O42" s="39"/>
    </row>
    <row r="43" spans="1:18" x14ac:dyDescent="0.3">
      <c r="B43" s="56" t="s">
        <v>73</v>
      </c>
      <c r="C43" s="57"/>
      <c r="D43" s="56" t="s">
        <v>132</v>
      </c>
      <c r="E43" s="57" t="s">
        <v>143</v>
      </c>
      <c r="F43" s="56" t="s">
        <v>180</v>
      </c>
      <c r="G43" s="57"/>
      <c r="H43" s="56" t="s">
        <v>73</v>
      </c>
      <c r="I43" s="57"/>
      <c r="J43" s="45"/>
      <c r="K43" s="39"/>
      <c r="L43" s="45"/>
      <c r="M43" s="39"/>
      <c r="N43" s="45"/>
      <c r="O43" s="39"/>
    </row>
    <row r="44" spans="1:18" x14ac:dyDescent="0.3">
      <c r="B44" s="58" t="s">
        <v>134</v>
      </c>
      <c r="C44" s="59" t="s">
        <v>135</v>
      </c>
      <c r="D44" s="58" t="s">
        <v>134</v>
      </c>
      <c r="E44" s="59" t="s">
        <v>135</v>
      </c>
      <c r="F44" s="58" t="s">
        <v>134</v>
      </c>
      <c r="G44" s="59" t="s">
        <v>135</v>
      </c>
      <c r="H44" s="58" t="s">
        <v>134</v>
      </c>
      <c r="I44" s="59" t="s">
        <v>135</v>
      </c>
      <c r="J44" s="40"/>
      <c r="K44" s="41"/>
      <c r="L44" s="45"/>
      <c r="M44" s="39"/>
      <c r="N44" s="45"/>
      <c r="O44" s="39"/>
    </row>
    <row r="45" spans="1:18" x14ac:dyDescent="0.3">
      <c r="A45" s="60" t="s">
        <v>136</v>
      </c>
      <c r="B45" s="61" t="s">
        <v>137</v>
      </c>
      <c r="C45" s="62" t="s">
        <v>138</v>
      </c>
      <c r="D45" s="61" t="s">
        <v>137</v>
      </c>
      <c r="E45" s="62" t="s">
        <v>142</v>
      </c>
      <c r="F45" s="61" t="s">
        <v>137</v>
      </c>
      <c r="G45" s="62" t="s">
        <v>138</v>
      </c>
      <c r="H45" s="61" t="s">
        <v>137</v>
      </c>
      <c r="I45" s="62" t="s">
        <v>138</v>
      </c>
      <c r="J45" s="45"/>
      <c r="K45" s="39"/>
      <c r="L45" s="45"/>
      <c r="M45" s="39"/>
      <c r="N45" s="45"/>
      <c r="O45" s="39"/>
    </row>
    <row r="46" spans="1:18" x14ac:dyDescent="0.3">
      <c r="B46" s="61"/>
      <c r="C46" s="62" t="s">
        <v>139</v>
      </c>
      <c r="D46" s="61"/>
      <c r="E46" s="62" t="s">
        <v>139</v>
      </c>
      <c r="F46" s="61"/>
      <c r="G46" s="62" t="s">
        <v>144</v>
      </c>
      <c r="H46" s="61"/>
      <c r="I46" s="62" t="s">
        <v>139</v>
      </c>
      <c r="J46" s="45"/>
      <c r="K46" s="39"/>
      <c r="L46" s="45"/>
      <c r="M46" s="39"/>
      <c r="N46" s="45"/>
      <c r="O46" s="39"/>
    </row>
    <row r="47" spans="1:18" x14ac:dyDescent="0.3">
      <c r="B47" s="63"/>
      <c r="C47" s="64" t="s">
        <v>140</v>
      </c>
      <c r="D47" s="63"/>
      <c r="E47" s="64" t="s">
        <v>140</v>
      </c>
      <c r="F47" s="63"/>
      <c r="G47" s="64" t="s">
        <v>140</v>
      </c>
      <c r="H47" s="63"/>
      <c r="I47" s="64" t="s">
        <v>140</v>
      </c>
      <c r="J47" s="40"/>
      <c r="K47" s="41"/>
      <c r="L47" s="40"/>
      <c r="M47" s="41"/>
      <c r="N47" s="40"/>
      <c r="O47" s="41"/>
    </row>
    <row r="48" spans="1:18" x14ac:dyDescent="0.3">
      <c r="A48" s="65" t="s">
        <v>147</v>
      </c>
      <c r="B48" s="66" t="s">
        <v>173</v>
      </c>
      <c r="C48" s="67"/>
      <c r="D48" s="66" t="s">
        <v>174</v>
      </c>
      <c r="E48" s="68"/>
      <c r="F48" s="66" t="s">
        <v>173</v>
      </c>
      <c r="G48" s="68"/>
      <c r="H48" s="66" t="s">
        <v>172</v>
      </c>
      <c r="I48" s="68"/>
      <c r="J48" s="66"/>
      <c r="K48" s="68"/>
      <c r="L48" s="66"/>
      <c r="M48" s="68"/>
      <c r="N48" s="66"/>
      <c r="O48" s="68"/>
    </row>
    <row r="49" spans="1:18" x14ac:dyDescent="0.3">
      <c r="B49" s="69"/>
      <c r="C49" s="65"/>
      <c r="D49" s="69"/>
      <c r="E49" s="70"/>
      <c r="F49" s="69"/>
      <c r="G49" s="70"/>
      <c r="H49" s="69" t="s">
        <v>175</v>
      </c>
      <c r="I49" s="70"/>
      <c r="J49" s="69"/>
      <c r="K49" s="70"/>
      <c r="L49" s="69"/>
      <c r="M49" s="70"/>
      <c r="N49" s="69"/>
      <c r="O49" s="70"/>
    </row>
    <row r="50" spans="1:18" x14ac:dyDescent="0.3">
      <c r="B50" s="71"/>
      <c r="C50" s="72"/>
      <c r="D50" s="71"/>
      <c r="E50" s="73"/>
      <c r="F50" s="71"/>
      <c r="G50" s="73"/>
      <c r="H50" s="71" t="s">
        <v>176</v>
      </c>
      <c r="I50" s="73"/>
      <c r="J50" s="71"/>
      <c r="K50" s="73"/>
      <c r="L50" s="71"/>
      <c r="M50" s="73"/>
      <c r="N50" s="71"/>
      <c r="O50" s="73"/>
    </row>
    <row r="53" spans="1:18" x14ac:dyDescent="0.3">
      <c r="B53" s="2" t="s">
        <v>152</v>
      </c>
      <c r="C53" s="75">
        <v>45726</v>
      </c>
    </row>
    <row r="54" spans="1:18" x14ac:dyDescent="0.3">
      <c r="B54" s="77" t="s">
        <v>114</v>
      </c>
      <c r="C54" s="77"/>
      <c r="D54" s="77" t="s">
        <v>115</v>
      </c>
      <c r="E54" s="77"/>
      <c r="F54" s="77" t="s">
        <v>116</v>
      </c>
      <c r="G54" s="77"/>
      <c r="H54" s="77" t="s">
        <v>117</v>
      </c>
      <c r="I54" s="77"/>
      <c r="J54" s="77" t="s">
        <v>118</v>
      </c>
      <c r="K54" s="77"/>
      <c r="L54" s="77" t="s">
        <v>119</v>
      </c>
      <c r="M54" s="77"/>
      <c r="N54" s="77" t="s">
        <v>120</v>
      </c>
      <c r="O54" s="77"/>
      <c r="R54" t="s">
        <v>164</v>
      </c>
    </row>
    <row r="55" spans="1:18" x14ac:dyDescent="0.3">
      <c r="A55" t="s">
        <v>121</v>
      </c>
      <c r="B55" s="46">
        <v>48</v>
      </c>
      <c r="C55" s="74" t="s">
        <v>123</v>
      </c>
      <c r="D55" s="46">
        <v>51</v>
      </c>
      <c r="E55" s="76" t="s">
        <v>157</v>
      </c>
      <c r="F55" s="46">
        <v>48</v>
      </c>
      <c r="G55" s="74" t="s">
        <v>122</v>
      </c>
      <c r="H55" s="46">
        <v>45</v>
      </c>
      <c r="I55" s="74" t="s">
        <v>123</v>
      </c>
      <c r="J55" s="46">
        <v>46</v>
      </c>
      <c r="K55" s="74" t="s">
        <v>124</v>
      </c>
      <c r="L55" s="46">
        <v>46</v>
      </c>
      <c r="M55" s="74" t="s">
        <v>125</v>
      </c>
      <c r="N55" s="46">
        <v>46</v>
      </c>
      <c r="O55" s="74" t="s">
        <v>123</v>
      </c>
      <c r="R55" t="s">
        <v>165</v>
      </c>
    </row>
    <row r="56" spans="1:18" x14ac:dyDescent="0.3">
      <c r="A56" s="53" t="s">
        <v>126</v>
      </c>
      <c r="B56" s="47" t="s">
        <v>127</v>
      </c>
      <c r="C56" s="48"/>
      <c r="D56" s="47" t="s">
        <v>127</v>
      </c>
      <c r="E56" s="48"/>
      <c r="F56" s="47" t="s">
        <v>127</v>
      </c>
      <c r="G56" s="48"/>
      <c r="H56" s="47" t="s">
        <v>127</v>
      </c>
      <c r="I56" s="48"/>
      <c r="J56" s="37" t="s">
        <v>153</v>
      </c>
      <c r="K56" s="38"/>
      <c r="L56" s="37" t="s">
        <v>145</v>
      </c>
      <c r="M56" s="38"/>
      <c r="N56" s="37" t="s">
        <v>145</v>
      </c>
      <c r="O56" s="38"/>
      <c r="R56" t="s">
        <v>154</v>
      </c>
    </row>
    <row r="57" spans="1:18" x14ac:dyDescent="0.3">
      <c r="B57" s="49" t="s">
        <v>48</v>
      </c>
      <c r="C57" s="50" t="s">
        <v>130</v>
      </c>
      <c r="D57" s="49" t="s">
        <v>48</v>
      </c>
      <c r="E57" s="50" t="s">
        <v>130</v>
      </c>
      <c r="F57" s="49" t="s">
        <v>48</v>
      </c>
      <c r="G57" s="50" t="s">
        <v>130</v>
      </c>
      <c r="H57" s="49" t="s">
        <v>48</v>
      </c>
      <c r="I57" s="50" t="s">
        <v>130</v>
      </c>
      <c r="J57" s="45"/>
      <c r="K57" s="39"/>
      <c r="L57" s="45"/>
      <c r="M57" s="39"/>
      <c r="N57" s="45"/>
      <c r="O57" s="39"/>
      <c r="R57" t="s">
        <v>155</v>
      </c>
    </row>
    <row r="58" spans="1:18" x14ac:dyDescent="0.3">
      <c r="B58" s="51" t="s">
        <v>141</v>
      </c>
      <c r="C58" s="52" t="s">
        <v>129</v>
      </c>
      <c r="D58" s="51" t="s">
        <v>128</v>
      </c>
      <c r="E58" s="52" t="s">
        <v>129</v>
      </c>
      <c r="F58" s="51" t="s">
        <v>128</v>
      </c>
      <c r="G58" s="52" t="s">
        <v>129</v>
      </c>
      <c r="H58" s="51" t="s">
        <v>146</v>
      </c>
      <c r="I58" s="52" t="s">
        <v>129</v>
      </c>
      <c r="J58" s="40"/>
      <c r="K58" s="41"/>
      <c r="L58" s="45"/>
      <c r="M58" s="39"/>
      <c r="N58" s="45"/>
      <c r="O58" s="39"/>
      <c r="R58" t="s">
        <v>156</v>
      </c>
    </row>
    <row r="59" spans="1:18" x14ac:dyDescent="0.3">
      <c r="A59" s="7" t="s">
        <v>131</v>
      </c>
      <c r="B59" s="54" t="s">
        <v>132</v>
      </c>
      <c r="C59" s="55" t="s">
        <v>133</v>
      </c>
      <c r="D59" s="54" t="s">
        <v>132</v>
      </c>
      <c r="E59" s="55" t="s">
        <v>133</v>
      </c>
      <c r="F59" s="54" t="s">
        <v>132</v>
      </c>
      <c r="G59" s="55" t="s">
        <v>133</v>
      </c>
      <c r="H59" s="54" t="s">
        <v>132</v>
      </c>
      <c r="I59" s="55" t="s">
        <v>133</v>
      </c>
      <c r="J59" s="37"/>
      <c r="K59" s="38"/>
      <c r="L59" s="45"/>
      <c r="M59" s="39"/>
      <c r="N59" s="45"/>
      <c r="O59" s="39"/>
    </row>
    <row r="60" spans="1:18" x14ac:dyDescent="0.3">
      <c r="B60" s="56" t="s">
        <v>73</v>
      </c>
      <c r="C60" s="57"/>
      <c r="D60" s="56" t="s">
        <v>132</v>
      </c>
      <c r="E60" s="57" t="s">
        <v>143</v>
      </c>
      <c r="F60" s="56" t="s">
        <v>73</v>
      </c>
      <c r="G60" s="57"/>
      <c r="H60" s="56" t="s">
        <v>73</v>
      </c>
      <c r="I60" s="57"/>
      <c r="J60" s="45"/>
      <c r="K60" s="39"/>
      <c r="L60" s="45"/>
      <c r="M60" s="39"/>
      <c r="N60" s="45"/>
      <c r="O60" s="39"/>
    </row>
    <row r="61" spans="1:18" x14ac:dyDescent="0.3">
      <c r="B61" s="58" t="s">
        <v>134</v>
      </c>
      <c r="C61" s="59" t="s">
        <v>135</v>
      </c>
      <c r="D61" s="58" t="s">
        <v>134</v>
      </c>
      <c r="E61" s="59" t="s">
        <v>135</v>
      </c>
      <c r="F61" s="58" t="s">
        <v>134</v>
      </c>
      <c r="G61" s="59" t="s">
        <v>135</v>
      </c>
      <c r="H61" s="58" t="s">
        <v>134</v>
      </c>
      <c r="I61" s="59" t="s">
        <v>135</v>
      </c>
      <c r="J61" s="40"/>
      <c r="K61" s="41"/>
      <c r="L61" s="45"/>
      <c r="M61" s="39"/>
      <c r="N61" s="45"/>
      <c r="O61" s="39"/>
    </row>
    <row r="62" spans="1:18" x14ac:dyDescent="0.3">
      <c r="A62" s="60" t="s">
        <v>136</v>
      </c>
      <c r="B62" s="61" t="s">
        <v>137</v>
      </c>
      <c r="C62" s="62" t="s">
        <v>138</v>
      </c>
      <c r="D62" s="61" t="s">
        <v>137</v>
      </c>
      <c r="E62" s="62" t="s">
        <v>142</v>
      </c>
      <c r="F62" s="61" t="s">
        <v>137</v>
      </c>
      <c r="G62" s="62" t="s">
        <v>138</v>
      </c>
      <c r="H62" s="61" t="s">
        <v>137</v>
      </c>
      <c r="I62" s="62" t="s">
        <v>138</v>
      </c>
      <c r="J62" s="45"/>
      <c r="K62" s="39"/>
      <c r="L62" s="45"/>
      <c r="M62" s="39"/>
      <c r="N62" s="45"/>
      <c r="O62" s="39"/>
    </row>
    <row r="63" spans="1:18" x14ac:dyDescent="0.3">
      <c r="B63" s="61"/>
      <c r="C63" s="62" t="s">
        <v>139</v>
      </c>
      <c r="D63" s="61"/>
      <c r="E63" s="62" t="s">
        <v>139</v>
      </c>
      <c r="F63" s="61"/>
      <c r="G63" s="62" t="s">
        <v>144</v>
      </c>
      <c r="H63" s="61"/>
      <c r="I63" s="62" t="s">
        <v>139</v>
      </c>
      <c r="J63" s="45"/>
      <c r="K63" s="39"/>
      <c r="L63" s="45"/>
      <c r="M63" s="39"/>
      <c r="N63" s="45"/>
      <c r="O63" s="39"/>
    </row>
    <row r="64" spans="1:18" x14ac:dyDescent="0.3">
      <c r="B64" s="63"/>
      <c r="C64" s="64" t="s">
        <v>140</v>
      </c>
      <c r="D64" s="63"/>
      <c r="E64" s="64" t="s">
        <v>140</v>
      </c>
      <c r="F64" s="63"/>
      <c r="G64" s="64" t="s">
        <v>140</v>
      </c>
      <c r="H64" s="63"/>
      <c r="I64" s="64" t="s">
        <v>140</v>
      </c>
      <c r="J64" s="40"/>
      <c r="K64" s="41"/>
      <c r="L64" s="40"/>
      <c r="M64" s="41"/>
      <c r="N64" s="40"/>
      <c r="O64" s="41"/>
    </row>
    <row r="65" spans="1:15" x14ac:dyDescent="0.3">
      <c r="A65" s="65" t="s">
        <v>147</v>
      </c>
      <c r="B65" s="66" t="s">
        <v>150</v>
      </c>
      <c r="C65" s="67"/>
      <c r="D65" s="66" t="s">
        <v>151</v>
      </c>
      <c r="E65" s="68"/>
      <c r="F65" s="66"/>
      <c r="G65" s="68"/>
      <c r="H65" s="66" t="s">
        <v>148</v>
      </c>
      <c r="I65" s="68"/>
      <c r="J65" s="66"/>
      <c r="K65" s="68"/>
      <c r="L65" s="66"/>
      <c r="M65" s="68"/>
      <c r="N65" s="66"/>
      <c r="O65" s="68"/>
    </row>
    <row r="66" spans="1:15" x14ac:dyDescent="0.3">
      <c r="B66" s="69"/>
      <c r="C66" s="65"/>
      <c r="D66" s="69" t="s">
        <v>149</v>
      </c>
      <c r="E66" s="70"/>
      <c r="F66" s="69"/>
      <c r="G66" s="70"/>
      <c r="H66" s="69" t="s">
        <v>149</v>
      </c>
      <c r="I66" s="70"/>
      <c r="J66" s="69"/>
      <c r="K66" s="70"/>
      <c r="L66" s="69"/>
      <c r="M66" s="70"/>
      <c r="N66" s="69"/>
      <c r="O66" s="70"/>
    </row>
    <row r="67" spans="1:15" x14ac:dyDescent="0.3">
      <c r="B67" s="71"/>
      <c r="C67" s="72"/>
      <c r="D67" s="71"/>
      <c r="E67" s="73"/>
      <c r="F67" s="71"/>
      <c r="G67" s="73"/>
      <c r="H67" s="71" t="s">
        <v>151</v>
      </c>
      <c r="I67" s="73"/>
      <c r="J67" s="71"/>
      <c r="K67" s="73"/>
      <c r="L67" s="71"/>
      <c r="M67" s="73"/>
      <c r="N67" s="71"/>
      <c r="O67" s="73"/>
    </row>
  </sheetData>
  <mergeCells count="14">
    <mergeCell ref="N3:O3"/>
    <mergeCell ref="B3:C3"/>
    <mergeCell ref="D3:E3"/>
    <mergeCell ref="F3:G3"/>
    <mergeCell ref="H3:I3"/>
    <mergeCell ref="J3:K3"/>
    <mergeCell ref="L3:M3"/>
    <mergeCell ref="L20:M20"/>
    <mergeCell ref="N20:O20"/>
    <mergeCell ref="B20:C20"/>
    <mergeCell ref="D20:E20"/>
    <mergeCell ref="F20:G20"/>
    <mergeCell ref="H20:I20"/>
    <mergeCell ref="J20:K20"/>
  </mergeCells>
  <pageMargins left="0.7" right="0.7" top="0.75" bottom="0.75" header="0.3" footer="0.3"/>
  <pageSetup scale="4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Practice Rounds</vt:lpstr>
      <vt:lpstr>Tournaments</vt:lpstr>
      <vt:lpstr>Stats</vt:lpstr>
      <vt:lpstr>Sheet1</vt:lpstr>
      <vt:lpstr>Clubs</vt:lpstr>
      <vt:lpstr>Weekly Schedule</vt:lpstr>
      <vt:lpstr>'Practice Rounds'!Print_Area</vt:lpstr>
      <vt:lpstr>Stats!Print_Area</vt:lpstr>
      <vt:lpstr>Tournaments!Print_Area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Rasband</dc:creator>
  <cp:lastModifiedBy>Lance Rasband</cp:lastModifiedBy>
  <cp:lastPrinted>2025-04-09T03:18:33Z</cp:lastPrinted>
  <dcterms:created xsi:type="dcterms:W3CDTF">2024-04-14T01:21:54Z</dcterms:created>
  <dcterms:modified xsi:type="dcterms:W3CDTF">2025-11-17T20:22:22Z</dcterms:modified>
</cp:coreProperties>
</file>